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chartsheets/sheet46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35.xml" ContentType="application/vnd.openxmlformats-officedocument.spreadsheetml.chart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39.xml" ContentType="application/vnd.openxmlformats-officedocument.drawing+xml"/>
  <Override PartName="/xl/chartsheets/sheet13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42.xml" ContentType="application/vnd.openxmlformats-officedocument.spreadsheetml.chart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chartsheets/sheet20.xml" ContentType="application/vnd.openxmlformats-officedocument.spreadsheetml.chartsheet+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chartsheets/sheet8.xml" ContentType="application/vnd.openxmlformats-officedocument.spreadsheetml.chartsheet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heets/sheet4.xml" ContentType="application/vnd.openxmlformats-officedocument.spreadsheetml.chartsheet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chartsheets/sheet29.xml" ContentType="application/vnd.openxmlformats-officedocument.spreadsheetml.chartsheet+xml"/>
  <Override PartName="/xl/chartsheets/sheet47.xml" ContentType="application/vnd.openxmlformats-officedocument.spreadsheetml.chart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heets/sheet18.xml" ContentType="application/vnd.openxmlformats-officedocument.spreadsheetml.chartsheet+xml"/>
  <Override PartName="/xl/chartsheets/sheet36.xml" ContentType="application/vnd.openxmlformats-officedocument.spreadsheetml.chartsheet+xml"/>
  <Default Extension="bin" ContentType="application/vnd.openxmlformats-officedocument.spreadsheetml.printerSettings"/>
  <Override PartName="/xl/chartsheets/sheet25.xml" ContentType="application/vnd.openxmlformats-officedocument.spreadsheetml.chartsheet+xml"/>
  <Override PartName="/xl/chartsheets/sheet43.xml" ContentType="application/vnd.openxmlformats-officedocument.spreadsheetml.chart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29.xml" ContentType="application/vnd.openxmlformats-officedocument.drawing+xml"/>
  <Override PartName="/xl/chartsheets/sheet14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50.xml" ContentType="application/vnd.openxmlformats-officedocument.spreadsheetml.chart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21.xml" ContentType="application/vnd.openxmlformats-officedocument.spreadsheetml.chart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chartsheets/sheet10.xml" ContentType="application/vnd.openxmlformats-officedocument.spreadsheetml.chartshee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46.xml" ContentType="application/vnd.openxmlformats-officedocument.drawingml.chart+xml"/>
  <Override PartName="/xl/chartsheets/sheet5.xml" ContentType="application/vnd.openxmlformats-officedocument.spreadsheetml.chartshee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chartsheets/sheet3.xml" ContentType="application/vnd.openxmlformats-officedocument.spreadsheetml.chart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51.xml" ContentType="application/vnd.openxmlformats-officedocument.drawingml.chart+xml"/>
  <Override PartName="/xl/chartsheets/sheet1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39.xml" ContentType="application/vnd.openxmlformats-officedocument.spreadsheetml.chartsheet+xml"/>
  <Override PartName="/xl/chartsheets/sheet48.xml" ContentType="application/vnd.openxmlformats-officedocument.spreadsheetml.chart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chartsheets/sheet26.xml" ContentType="application/vnd.openxmlformats-officedocument.spreadsheetml.chartsheet+xml"/>
  <Override PartName="/xl/chartsheets/sheet37.xml" ContentType="application/vnd.openxmlformats-officedocument.spreadsheetml.chart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heets/sheet15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44.xml" ContentType="application/vnd.openxmlformats-officedocument.spreadsheetml.chart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chartsheets/sheet22.xml" ContentType="application/vnd.openxmlformats-officedocument.spreadsheetml.chartsheet+xml"/>
  <Override PartName="/xl/chartsheets/sheet51.xml" ContentType="application/vnd.openxmlformats-officedocument.spreadsheetml.chart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37.xml" ContentType="application/vnd.openxmlformats-officedocument.drawing+xml"/>
  <Default Extension="rels" ContentType="application/vnd.openxmlformats-package.relationships+xml"/>
  <Override PartName="/xl/chartsheets/sheet11.xml" ContentType="application/vnd.openxmlformats-officedocument.spreadsheetml.chartsheet+xml"/>
  <Override PartName="/xl/chartsheets/sheet40.xml" ContentType="application/vnd.openxmlformats-officedocument.spreadsheetml.chart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heets/sheet6.xml" ContentType="application/vnd.openxmlformats-officedocument.spreadsheetml.chartsheet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heets/sheet2.xml" ContentType="application/vnd.openxmlformats-officedocument.spreadsheetml.chartsheet+xml"/>
  <Override PartName="/xl/chartsheets/sheet49.xml" ContentType="application/vnd.openxmlformats-officedocument.spreadsheetml.chart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heets/sheet38.xml" ContentType="application/vnd.openxmlformats-officedocument.spreadsheetml.chart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chartsheets/sheet27.xml" ContentType="application/vnd.openxmlformats-officedocument.spreadsheetml.chartsheet+xml"/>
  <Override PartName="/xl/chartsheets/sheet45.xml" ContentType="application/vnd.openxmlformats-officedocument.spreadsheetml.chartshee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heets/sheet16.xml" ContentType="application/vnd.openxmlformats-officedocument.spreadsheetml.chartsheet+xml"/>
  <Override PartName="/xl/chartsheets/sheet34.xml" ContentType="application/vnd.openxmlformats-officedocument.spreadsheetml.chartsheet+xml"/>
  <Override PartName="/xl/chartsheets/sheet52.xml" ContentType="application/vnd.openxmlformats-officedocument.spreadsheetml.chart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chartsheets/sheet23.xml" ContentType="application/vnd.openxmlformats-officedocument.spreadsheetml.chartsheet+xml"/>
  <Override PartName="/xl/chartsheets/sheet41.xml" ContentType="application/vnd.openxmlformats-officedocument.spreadsheetml.chartsheet+xml"/>
  <Default Extension="jpeg" ContentType="image/jpeg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chartsheets/sheet12.xml" ContentType="application/vnd.openxmlformats-officedocument.spreadsheetml.chartsheet+xml"/>
  <Override PartName="/xl/chartsheets/sheet30.xml" ContentType="application/vnd.openxmlformats-officedocument.spreadsheetml.chartsheet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drawings/drawing5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8910" windowHeight="5940" tabRatio="936" activeTab="1"/>
  </bookViews>
  <sheets>
    <sheet name="Capa" sheetId="41" r:id="rId1"/>
    <sheet name="Dados" sheetId="1" r:id="rId2"/>
    <sheet name="Peso" sheetId="3" r:id="rId3"/>
    <sheet name="Gordura%" sheetId="4" r:id="rId4"/>
    <sheet name="Gordura%2" sheetId="40" r:id="rId5"/>
    <sheet name="Gordura Kg" sheetId="47" r:id="rId6"/>
    <sheet name="% Massa Magra" sheetId="46" r:id="rId7"/>
    <sheet name="Massa Magra Kg" sheetId="48" r:id="rId8"/>
    <sheet name="Kg Massa Gorda Vs Magra" sheetId="54" r:id="rId9"/>
    <sheet name="% Massa Gorda Vs Magra" sheetId="55" r:id="rId10"/>
    <sheet name="% Massa Muscular" sheetId="53" r:id="rId11"/>
    <sheet name="Kg Massa Muscular" sheetId="56" r:id="rId12"/>
    <sheet name="% Água" sheetId="57" r:id="rId13"/>
    <sheet name="Kg Massa Ossea" sheetId="58" r:id="rId14"/>
    <sheet name="% Massa Ossea" sheetId="59" r:id="rId15"/>
    <sheet name="IMC" sheetId="29" r:id="rId16"/>
    <sheet name="RCA" sheetId="30" r:id="rId17"/>
    <sheet name="DC" sheetId="49" r:id="rId18"/>
    <sheet name="CintaAnca" sheetId="19" r:id="rId19"/>
    <sheet name="Peito" sheetId="5" r:id="rId20"/>
    <sheet name="Pescoço" sheetId="6" r:id="rId21"/>
    <sheet name="Pulso" sheetId="7" r:id="rId22"/>
    <sheet name="Braço" sheetId="8" r:id="rId23"/>
    <sheet name="Antebraço" sheetId="9" r:id="rId24"/>
    <sheet name="Cinta" sheetId="10" r:id="rId25"/>
    <sheet name="Anca" sheetId="11" r:id="rId26"/>
    <sheet name="Gluteus" sheetId="12" r:id="rId27"/>
    <sheet name="Coxa" sheetId="13" r:id="rId28"/>
    <sheet name="Gémeos" sheetId="14" r:id="rId29"/>
    <sheet name="Cint Escapular" sheetId="15" r:id="rId30"/>
    <sheet name="Peito2" sheetId="16" r:id="rId31"/>
    <sheet name="Abdominal" sheetId="17" r:id="rId32"/>
    <sheet name="Suprailiaca" sheetId="18" r:id="rId33"/>
    <sheet name="Axial" sheetId="20" r:id="rId34"/>
    <sheet name="Subscapular" sheetId="21" r:id="rId35"/>
    <sheet name="Triceps" sheetId="22" r:id="rId36"/>
    <sheet name="Quadriceps" sheetId="23" r:id="rId37"/>
    <sheet name="Isquiotibiais" sheetId="24" r:id="rId38"/>
    <sheet name="Gemeos2" sheetId="25" r:id="rId39"/>
    <sheet name="Outra2" sheetId="45" r:id="rId40"/>
    <sheet name="S&amp;R" sheetId="27" r:id="rId41"/>
    <sheet name="Abdominais2" sheetId="28" r:id="rId42"/>
    <sheet name="Flexões" sheetId="31" r:id="rId43"/>
    <sheet name="Copper" sheetId="32" r:id="rId44"/>
    <sheet name="Supino" sheetId="33" r:id="rId45"/>
    <sheet name="Agachamento" sheetId="34" r:id="rId46"/>
    <sheet name="Biceps" sheetId="35" r:id="rId47"/>
    <sheet name="Kcal - Sedentario" sheetId="60" r:id="rId48"/>
    <sheet name="Kcal - Activo" sheetId="61" r:id="rId49"/>
    <sheet name="Outra3" sheetId="36" r:id="rId50"/>
    <sheet name="Outra4" sheetId="37" r:id="rId51"/>
    <sheet name="Outra5" sheetId="38" r:id="rId52"/>
    <sheet name="Outra6" sheetId="39" r:id="rId53"/>
    <sheet name="Outra7" sheetId="62" r:id="rId54"/>
    <sheet name="Valores Referencia" sheetId="42" r:id="rId55"/>
  </sheets>
  <calcPr calcId="125725"/>
</workbook>
</file>

<file path=xl/calcChain.xml><?xml version="1.0" encoding="utf-8"?>
<calcChain xmlns="http://schemas.openxmlformats.org/spreadsheetml/2006/main">
  <c r="F45" i="1"/>
  <c r="E45"/>
  <c r="P55"/>
  <c r="O55"/>
  <c r="N55"/>
  <c r="M55"/>
  <c r="L55"/>
  <c r="K55"/>
  <c r="J55"/>
  <c r="I55"/>
  <c r="H55"/>
  <c r="G55"/>
  <c r="F55"/>
  <c r="E55"/>
  <c r="P52"/>
  <c r="O52"/>
  <c r="N52"/>
  <c r="M52"/>
  <c r="L52"/>
  <c r="K52"/>
  <c r="J52"/>
  <c r="I52"/>
  <c r="H52"/>
  <c r="G52"/>
  <c r="F52"/>
  <c r="E52"/>
  <c r="P50"/>
  <c r="O50"/>
  <c r="N50"/>
  <c r="M50"/>
  <c r="L50"/>
  <c r="K50"/>
  <c r="J50"/>
  <c r="I50"/>
  <c r="H50"/>
  <c r="G50"/>
  <c r="F50"/>
  <c r="E50"/>
  <c r="P46"/>
  <c r="P48" s="1"/>
  <c r="P49" s="1"/>
  <c r="O46"/>
  <c r="O48" s="1"/>
  <c r="O49" s="1"/>
  <c r="N46"/>
  <c r="N48" s="1"/>
  <c r="N49" s="1"/>
  <c r="M46"/>
  <c r="M48" s="1"/>
  <c r="M49" s="1"/>
  <c r="L46"/>
  <c r="L48" s="1"/>
  <c r="L49" s="1"/>
  <c r="K46"/>
  <c r="K48" s="1"/>
  <c r="K49" s="1"/>
  <c r="J46"/>
  <c r="J48" s="1"/>
  <c r="J49" s="1"/>
  <c r="I46"/>
  <c r="I48" s="1"/>
  <c r="I49" s="1"/>
  <c r="H46"/>
  <c r="H48" s="1"/>
  <c r="H49" s="1"/>
  <c r="G46"/>
  <c r="G48" s="1"/>
  <c r="G49" s="1"/>
  <c r="F46"/>
  <c r="F48" s="1"/>
  <c r="F49" s="1"/>
  <c r="E46"/>
  <c r="E48" s="1"/>
  <c r="E49" s="1"/>
  <c r="P45"/>
  <c r="O45"/>
  <c r="N45"/>
  <c r="M45"/>
  <c r="L45"/>
  <c r="K45"/>
  <c r="J45"/>
  <c r="I45"/>
  <c r="H45"/>
  <c r="G45"/>
  <c r="P44"/>
  <c r="O44"/>
  <c r="N44"/>
  <c r="M44"/>
  <c r="L44"/>
  <c r="K44"/>
  <c r="J44"/>
  <c r="I44"/>
  <c r="H44"/>
  <c r="G44"/>
  <c r="F44"/>
  <c r="E44"/>
  <c r="F47" l="1"/>
  <c r="H47"/>
  <c r="J47"/>
  <c r="L47"/>
  <c r="N47"/>
  <c r="P47"/>
  <c r="E47"/>
  <c r="G47"/>
  <c r="I47"/>
  <c r="K47"/>
  <c r="M47"/>
  <c r="O47"/>
</calcChain>
</file>

<file path=xl/sharedStrings.xml><?xml version="1.0" encoding="utf-8"?>
<sst xmlns="http://schemas.openxmlformats.org/spreadsheetml/2006/main" count="532" uniqueCount="338">
  <si>
    <t>Avaliação</t>
  </si>
  <si>
    <t>Tanita</t>
  </si>
  <si>
    <t>Peso em Kg</t>
  </si>
  <si>
    <t>% Gordura</t>
  </si>
  <si>
    <t>Perímetros em Cm</t>
  </si>
  <si>
    <t>Peito</t>
  </si>
  <si>
    <t>Vazio</t>
  </si>
  <si>
    <t>Normal</t>
  </si>
  <si>
    <t>Cheio</t>
  </si>
  <si>
    <t>Pescoço</t>
  </si>
  <si>
    <t>Pulso</t>
  </si>
  <si>
    <t>Antebraço</t>
  </si>
  <si>
    <t>Cinta</t>
  </si>
  <si>
    <t>Anca</t>
  </si>
  <si>
    <t>Braço</t>
  </si>
  <si>
    <t>Tenso</t>
  </si>
  <si>
    <t>Glúteos</t>
  </si>
  <si>
    <t>Coxa</t>
  </si>
  <si>
    <t>Gémeos</t>
  </si>
  <si>
    <t>Pregas em Mm</t>
  </si>
  <si>
    <t>Abdominal</t>
  </si>
  <si>
    <t>Supraíliaca</t>
  </si>
  <si>
    <t>Axial</t>
  </si>
  <si>
    <t>Subscapular</t>
  </si>
  <si>
    <t>Triceps</t>
  </si>
  <si>
    <t>Quadriceps</t>
  </si>
  <si>
    <t>Isquiotibiais</t>
  </si>
  <si>
    <t>Outra</t>
  </si>
  <si>
    <t>Supino</t>
  </si>
  <si>
    <t>Agachamento</t>
  </si>
  <si>
    <t>Bíceps Barra</t>
  </si>
  <si>
    <t>Nome:</t>
  </si>
  <si>
    <t>Idade:</t>
  </si>
  <si>
    <t>Altura em M:</t>
  </si>
  <si>
    <t>IMC (18,5 ~ 24,9)</t>
  </si>
  <si>
    <t>www.vasco.pt</t>
  </si>
  <si>
    <t>SUPERA-TE!</t>
  </si>
  <si>
    <t>ANTROPOMETRIA</t>
  </si>
  <si>
    <t>Tabela de Comparação para os níveis de Gordura Corporal (%)</t>
  </si>
  <si>
    <t>Homens</t>
  </si>
  <si>
    <t>Mulheres</t>
  </si>
  <si>
    <t>20-29</t>
  </si>
  <si>
    <t>30-39</t>
  </si>
  <si>
    <t>40-49</t>
  </si>
  <si>
    <t>50-59</t>
  </si>
  <si>
    <t>60-69</t>
  </si>
  <si>
    <t xml:space="preserve">2,4-8,3 </t>
  </si>
  <si>
    <t>5,2-12,7</t>
  </si>
  <si>
    <t>6,6-15,1</t>
  </si>
  <si>
    <t>8,8-16,9</t>
  </si>
  <si>
    <t>7,7-17,2</t>
  </si>
  <si>
    <t>Excelente</t>
  </si>
  <si>
    <t>5,4-16</t>
  </si>
  <si>
    <t>7,3-16,9</t>
  </si>
  <si>
    <t>11,6-20,3</t>
  </si>
  <si>
    <t>11,6-23,6</t>
  </si>
  <si>
    <t>15,4-23,5</t>
  </si>
  <si>
    <t>9,4-12,9</t>
  </si>
  <si>
    <t>13,9-16,6</t>
  </si>
  <si>
    <t>16,3-18,8</t>
  </si>
  <si>
    <t>17,9-20,6</t>
  </si>
  <si>
    <t>18,4-21,1</t>
  </si>
  <si>
    <t>Muito Bom</t>
  </si>
  <si>
    <t>17,1-19,8</t>
  </si>
  <si>
    <t>18-20,8</t>
  </si>
  <si>
    <t>21,3-24,3</t>
  </si>
  <si>
    <t>25-27,4</t>
  </si>
  <si>
    <t>25,1-28,5</t>
  </si>
  <si>
    <t>14,1-16,8</t>
  </si>
  <si>
    <t>17,5-19,7</t>
  </si>
  <si>
    <t>19,6-21,8</t>
  </si>
  <si>
    <t>21,3-23,4</t>
  </si>
  <si>
    <t>22-24,3</t>
  </si>
  <si>
    <t>Bom</t>
  </si>
  <si>
    <t>20,6-22,7</t>
  </si>
  <si>
    <t>21,6-24</t>
  </si>
  <si>
    <t>24,9-27,3</t>
  </si>
  <si>
    <t>28,5-30,8</t>
  </si>
  <si>
    <t>29,3-31,8</t>
  </si>
  <si>
    <t>17,4-20,7</t>
  </si>
  <si>
    <t>20,5-23,2</t>
  </si>
  <si>
    <t>22,5-25</t>
  </si>
  <si>
    <t>24,1-26,6</t>
  </si>
  <si>
    <t>25-27,6</t>
  </si>
  <si>
    <t>Fraco</t>
  </si>
  <si>
    <t>23,7-26,6</t>
  </si>
  <si>
    <t>24,9-28,1</t>
  </si>
  <si>
    <t>28,1-31,1</t>
  </si>
  <si>
    <t>31,6-34,3</t>
  </si>
  <si>
    <t>32,5-35,5</t>
  </si>
  <si>
    <t>22,4-25,9</t>
  </si>
  <si>
    <t>24,2-27,3</t>
  </si>
  <si>
    <t>26,1-28,9</t>
  </si>
  <si>
    <t>27,5-30,3</t>
  </si>
  <si>
    <t>28,5-31,2</t>
  </si>
  <si>
    <t>Muito Fraco</t>
  </si>
  <si>
    <t>27,7-32,1</t>
  </si>
  <si>
    <t>29,3-32,8</t>
  </si>
  <si>
    <t>32,1-35</t>
  </si>
  <si>
    <t>35,6-37,9</t>
  </si>
  <si>
    <t>36,6-39,3</t>
  </si>
  <si>
    <t>29,1-36,4</t>
  </si>
  <si>
    <t>29,9-35,6</t>
  </si>
  <si>
    <t>31,5-37,4</t>
  </si>
  <si>
    <t>32,4-38,1</t>
  </si>
  <si>
    <t>33,4-41,3</t>
  </si>
  <si>
    <t>Insuficiente</t>
  </si>
  <si>
    <t>35,4-40,5</t>
  </si>
  <si>
    <t>35,7-40</t>
  </si>
  <si>
    <t>37,8-45,5</t>
  </si>
  <si>
    <t>39,6-50,8</t>
  </si>
  <si>
    <t>40,5-47</t>
  </si>
  <si>
    <t>Sit &amp; Reach</t>
  </si>
  <si>
    <t>Grip Test</t>
  </si>
  <si>
    <t>Homem</t>
  </si>
  <si>
    <t>Mulher</t>
  </si>
  <si>
    <t>&gt; 28cm</t>
  </si>
  <si>
    <t>&gt;35cm</t>
  </si>
  <si>
    <t>&gt;56</t>
  </si>
  <si>
    <t>&gt;36</t>
  </si>
  <si>
    <t>24 - 28cm</t>
  </si>
  <si>
    <t>32 - 35cm</t>
  </si>
  <si>
    <t>51-56</t>
  </si>
  <si>
    <t>31-36</t>
  </si>
  <si>
    <t>20 - 23cm</t>
  </si>
  <si>
    <t>30 - 31cm</t>
  </si>
  <si>
    <t>45-50</t>
  </si>
  <si>
    <t>25-30</t>
  </si>
  <si>
    <t>17 - 19cm</t>
  </si>
  <si>
    <t>25 - 29cm</t>
  </si>
  <si>
    <t>39-44</t>
  </si>
  <si>
    <t>19-24</t>
  </si>
  <si>
    <t>&lt;17cm</t>
  </si>
  <si>
    <t>&lt;25cm</t>
  </si>
  <si>
    <t>&lt;39</t>
  </si>
  <si>
    <t>&lt;19</t>
  </si>
  <si>
    <t>PA Sistólica</t>
  </si>
  <si>
    <t>PA Diastólica</t>
  </si>
  <si>
    <t>Categoria de HTA</t>
  </si>
  <si>
    <t>&lt; 130</t>
  </si>
  <si>
    <t>&lt; 85</t>
  </si>
  <si>
    <t>130 - 139</t>
  </si>
  <si>
    <t>85 - 89</t>
  </si>
  <si>
    <t>Normal Elevada</t>
  </si>
  <si>
    <t>140 - 159</t>
  </si>
  <si>
    <t>90 - 99</t>
  </si>
  <si>
    <t>HTA Ligeira (Grau I)</t>
  </si>
  <si>
    <t>160 - 179</t>
  </si>
  <si>
    <t>100 - 109</t>
  </si>
  <si>
    <t>HTA Moderada (Grau II)</t>
  </si>
  <si>
    <t>180 - 209</t>
  </si>
  <si>
    <t>110 - 119</t>
  </si>
  <si>
    <t>HTA Grave (Grau III)</t>
  </si>
  <si>
    <t>&gt; 210</t>
  </si>
  <si>
    <t>&gt; 120</t>
  </si>
  <si>
    <t>HTA Muito Grave (Grau IV)</t>
  </si>
  <si>
    <t>(Fifth Joint National Comitee on Detection, Evaluation and Tratament of High Blood Pressure; 1993)</t>
  </si>
  <si>
    <t>RUNRACE</t>
  </si>
  <si>
    <t>Tabela de Comparação para o VO2 Máximo em ml/kg/min.-1</t>
  </si>
  <si>
    <t>&gt; 57</t>
  </si>
  <si>
    <t>&gt; 55</t>
  </si>
  <si>
    <t>&gt; 53</t>
  </si>
  <si>
    <t>&gt; 50</t>
  </si>
  <si>
    <t>&gt; 54</t>
  </si>
  <si>
    <t>&gt; 51</t>
  </si>
  <si>
    <t>&gt; 48</t>
  </si>
  <si>
    <t>&gt; 46</t>
  </si>
  <si>
    <t>&gt; 44</t>
  </si>
  <si>
    <t>52-56</t>
  </si>
  <si>
    <t>50-54</t>
  </si>
  <si>
    <t>47-52</t>
  </si>
  <si>
    <t>44-49</t>
  </si>
  <si>
    <t>48-53</t>
  </si>
  <si>
    <t>43-47</t>
  </si>
  <si>
    <t>41-45</t>
  </si>
  <si>
    <t>39-43</t>
  </si>
  <si>
    <t>46-51</t>
  </si>
  <si>
    <t>42-46</t>
  </si>
  <si>
    <t>39-42</t>
  </si>
  <si>
    <t>40-44</t>
  </si>
  <si>
    <t>37-42</t>
  </si>
  <si>
    <t>35-40</t>
  </si>
  <si>
    <t>33-38</t>
  </si>
  <si>
    <t>36-41</t>
  </si>
  <si>
    <t>Satisfatório</t>
  </si>
  <si>
    <t>34-39</t>
  </si>
  <si>
    <t>32-36</t>
  </si>
  <si>
    <t>30-34</t>
  </si>
  <si>
    <t>28-32</t>
  </si>
  <si>
    <t>36-40</t>
  </si>
  <si>
    <t>34-38</t>
  </si>
  <si>
    <t>32-35</t>
  </si>
  <si>
    <t>29-32</t>
  </si>
  <si>
    <t>Suficiente</t>
  </si>
  <si>
    <t>33-36</t>
  </si>
  <si>
    <t>30-33</t>
  </si>
  <si>
    <t>28-31</t>
  </si>
  <si>
    <t>25-29</t>
  </si>
  <si>
    <t>23-27</t>
  </si>
  <si>
    <t>31-35</t>
  </si>
  <si>
    <t>29-33</t>
  </si>
  <si>
    <t>26-31</t>
  </si>
  <si>
    <t>23-28</t>
  </si>
  <si>
    <t>Pobre</t>
  </si>
  <si>
    <t>24-29</t>
  </si>
  <si>
    <t>22-27</t>
  </si>
  <si>
    <t>20-24</t>
  </si>
  <si>
    <t>18-22</t>
  </si>
  <si>
    <t>&lt; 30</t>
  </si>
  <si>
    <t>&lt; 28</t>
  </si>
  <si>
    <t>&lt; 25</t>
  </si>
  <si>
    <t>&lt; 22</t>
  </si>
  <si>
    <t>Muito Pobre</t>
  </si>
  <si>
    <t>&lt; 27</t>
  </si>
  <si>
    <t>&lt; 23</t>
  </si>
  <si>
    <t>&lt; 21</t>
  </si>
  <si>
    <t>&lt; 19</t>
  </si>
  <si>
    <t>&lt; 17</t>
  </si>
  <si>
    <t>BIKERACE</t>
  </si>
  <si>
    <t>&gt; 47</t>
  </si>
  <si>
    <t>&gt; 45</t>
  </si>
  <si>
    <t>&gt; 43</t>
  </si>
  <si>
    <t>&gt; 40</t>
  </si>
  <si>
    <t>&gt; 41</t>
  </si>
  <si>
    <t>&gt; 39</t>
  </si>
  <si>
    <t>&gt; 37</t>
  </si>
  <si>
    <t>&gt; 35</t>
  </si>
  <si>
    <t>38-42</t>
  </si>
  <si>
    <t>35-38</t>
  </si>
  <si>
    <t>37-41</t>
  </si>
  <si>
    <t>35-39</t>
  </si>
  <si>
    <t>33-37</t>
  </si>
  <si>
    <t>27-31</t>
  </si>
  <si>
    <t>31-34</t>
  </si>
  <si>
    <t>26-29</t>
  </si>
  <si>
    <t>27-30</t>
  </si>
  <si>
    <t>25-28</t>
  </si>
  <si>
    <t>23-26</t>
  </si>
  <si>
    <t>21-24</t>
  </si>
  <si>
    <t>26-30</t>
  </si>
  <si>
    <t>24-28</t>
  </si>
  <si>
    <t>21-25</t>
  </si>
  <si>
    <t>Adequado</t>
  </si>
  <si>
    <t>22-26</t>
  </si>
  <si>
    <t>16-20</t>
  </si>
  <si>
    <t>&lt; 15</t>
  </si>
  <si>
    <t>Inadequado</t>
  </si>
  <si>
    <t>&lt; 24</t>
  </si>
  <si>
    <t>FLEXÕES</t>
  </si>
  <si>
    <t>&gt;30</t>
  </si>
  <si>
    <t>&gt;22</t>
  </si>
  <si>
    <t>&gt;21</t>
  </si>
  <si>
    <t>&gt;18</t>
  </si>
  <si>
    <t>&gt;27</t>
  </si>
  <si>
    <t>&gt;24</t>
  </si>
  <si>
    <t>&gt;17</t>
  </si>
  <si>
    <t>22-29</t>
  </si>
  <si>
    <t>17-21</t>
  </si>
  <si>
    <t>13-20</t>
  </si>
  <si>
    <t>11-17</t>
  </si>
  <si>
    <t>21-29</t>
  </si>
  <si>
    <t>20-26</t>
  </si>
  <si>
    <t>15-23</t>
  </si>
  <si>
    <t>11-20</t>
  </si>
  <si>
    <t>12-16</t>
  </si>
  <si>
    <t>13-16</t>
  </si>
  <si>
    <t>10-12</t>
  </si>
  <si>
    <t>8-10</t>
  </si>
  <si>
    <t>15-20</t>
  </si>
  <si>
    <t>13-19</t>
  </si>
  <si>
    <t>11-14</t>
  </si>
  <si>
    <t>7-10</t>
  </si>
  <si>
    <t>5-11</t>
  </si>
  <si>
    <t>7-9</t>
  </si>
  <si>
    <t>5-7</t>
  </si>
  <si>
    <t>10-14</t>
  </si>
  <si>
    <t>8-12</t>
  </si>
  <si>
    <t>5-10</t>
  </si>
  <si>
    <t>2-6</t>
  </si>
  <si>
    <t>1-4</t>
  </si>
  <si>
    <t>&lt;11</t>
  </si>
  <si>
    <t>&lt;9</t>
  </si>
  <si>
    <t>&lt;6</t>
  </si>
  <si>
    <t>&lt;4</t>
  </si>
  <si>
    <t>&lt;7</t>
  </si>
  <si>
    <t>&lt;1</t>
  </si>
  <si>
    <t>ABDOMINAIS</t>
  </si>
  <si>
    <t>&gt;31</t>
  </si>
  <si>
    <t>&gt;26</t>
  </si>
  <si>
    <t>&gt;23</t>
  </si>
  <si>
    <t>&gt;29</t>
  </si>
  <si>
    <t>&gt;25</t>
  </si>
  <si>
    <t>&gt;19</t>
  </si>
  <si>
    <t>&gt;16</t>
  </si>
  <si>
    <t>22-25</t>
  </si>
  <si>
    <t>17-22</t>
  </si>
  <si>
    <t>12-18</t>
  </si>
  <si>
    <t>12-15</t>
  </si>
  <si>
    <t>18-21</t>
  </si>
  <si>
    <t>30-25</t>
  </si>
  <si>
    <t>20-23</t>
  </si>
  <si>
    <t>15-19</t>
  </si>
  <si>
    <t>4-11</t>
  </si>
  <si>
    <t>13-17</t>
  </si>
  <si>
    <t>7-11</t>
  </si>
  <si>
    <t>7-14</t>
  </si>
  <si>
    <t>3-4</t>
  </si>
  <si>
    <t>2-3</t>
  </si>
  <si>
    <t>&lt;21</t>
  </si>
  <si>
    <t>&lt;16</t>
  </si>
  <si>
    <t>&lt;12</t>
  </si>
  <si>
    <t>&lt;20</t>
  </si>
  <si>
    <t>&lt;14</t>
  </si>
  <si>
    <t>&lt;2</t>
  </si>
  <si>
    <t>V</t>
  </si>
  <si>
    <t>% Massa Magra</t>
  </si>
  <si>
    <t>Peso da Gordura</t>
  </si>
  <si>
    <t>Peso da Massa Magra</t>
  </si>
  <si>
    <t>Densidade Corporal</t>
  </si>
  <si>
    <t>RCA (Ideal&lt;0,8)</t>
  </si>
  <si>
    <t>Nome</t>
  </si>
  <si>
    <t>% Massa Muscular</t>
  </si>
  <si>
    <t>Kg Massa Muscular</t>
  </si>
  <si>
    <t>% de Água</t>
  </si>
  <si>
    <t>Kg Massa Ossea</t>
  </si>
  <si>
    <t>% Massa Ossea</t>
  </si>
  <si>
    <t>Kcal Aprox. Equilibrio Kg-Sedentário</t>
  </si>
  <si>
    <t>Kcal Aprox. Equilibrio Kg - Activo</t>
  </si>
  <si>
    <t>Cint. Escapular</t>
  </si>
  <si>
    <t>Sofia Pinho</t>
  </si>
  <si>
    <t>Data – 2010</t>
  </si>
  <si>
    <t>---</t>
  </si>
  <si>
    <t>Força - 1'</t>
  </si>
  <si>
    <t>% Gordura - Pregas (&lt; 22%)</t>
  </si>
  <si>
    <t>Flexões de Braços (&gt;19)</t>
  </si>
  <si>
    <t>Abdominais (&gt;23)</t>
  </si>
  <si>
    <t>S &amp; R em Cm (&gt;31)</t>
  </si>
  <si>
    <t>Copper em Metros (&gt;1800)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</si>
</sst>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i/>
      <sz val="12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u/>
      <sz val="10"/>
      <color indexed="12"/>
      <name val="Arial"/>
      <family val="2"/>
    </font>
    <font>
      <u/>
      <sz val="16"/>
      <color indexed="12"/>
      <name val="Arial"/>
      <family val="2"/>
    </font>
    <font>
      <b/>
      <sz val="16"/>
      <name val="Arial"/>
      <family val="2"/>
    </font>
    <font>
      <u/>
      <sz val="48"/>
      <color indexed="12"/>
      <name val="Arial"/>
      <family val="2"/>
    </font>
    <font>
      <b/>
      <sz val="4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Verdana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i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16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8" fillId="0" borderId="0" xfId="1" applyFont="1" applyAlignment="1" applyProtection="1"/>
    <xf numFmtId="0" fontId="9" fillId="0" borderId="0" xfId="0" applyFont="1"/>
    <xf numFmtId="0" fontId="10" fillId="0" borderId="0" xfId="1" applyFont="1" applyAlignment="1" applyProtection="1"/>
    <xf numFmtId="0" fontId="11" fillId="0" borderId="0" xfId="0" applyFont="1"/>
    <xf numFmtId="0" fontId="12" fillId="0" borderId="0" xfId="0" applyFont="1"/>
    <xf numFmtId="0" fontId="12" fillId="0" borderId="2" xfId="0" applyFont="1" applyBorder="1"/>
    <xf numFmtId="0" fontId="0" fillId="2" borderId="3" xfId="0" applyFill="1" applyBorder="1"/>
    <xf numFmtId="0" fontId="13" fillId="2" borderId="3" xfId="0" applyFont="1" applyFill="1" applyBorder="1" applyAlignment="1">
      <alignment horizontal="center"/>
    </xf>
    <xf numFmtId="0" fontId="0" fillId="2" borderId="0" xfId="0" applyFill="1" applyBorder="1"/>
    <xf numFmtId="0" fontId="0" fillId="3" borderId="3" xfId="0" applyFill="1" applyBorder="1"/>
    <xf numFmtId="0" fontId="13" fillId="3" borderId="3" xfId="0" applyFont="1" applyFill="1" applyBorder="1" applyAlignment="1">
      <alignment horizontal="center"/>
    </xf>
    <xf numFmtId="0" fontId="0" fillId="3" borderId="4" xfId="0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3" fillId="0" borderId="0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16" xfId="0" applyBorder="1"/>
    <xf numFmtId="0" fontId="19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Border="1"/>
    <xf numFmtId="0" fontId="14" fillId="2" borderId="3" xfId="0" applyFont="1" applyFill="1" applyBorder="1"/>
    <xf numFmtId="0" fontId="0" fillId="2" borderId="4" xfId="0" applyFill="1" applyBorder="1"/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14" fillId="5" borderId="12" xfId="0" applyFont="1" applyFill="1" applyBorder="1"/>
    <xf numFmtId="0" fontId="21" fillId="2" borderId="2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4" fillId="0" borderId="0" xfId="0" applyFont="1"/>
    <xf numFmtId="0" fontId="0" fillId="2" borderId="6" xfId="0" applyFill="1" applyBorder="1"/>
    <xf numFmtId="49" fontId="0" fillId="3" borderId="0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2" fillId="0" borderId="1" xfId="0" quotePrefix="1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1" fontId="2" fillId="0" borderId="1" xfId="0" quotePrefix="1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1.xml"/><Relationship Id="rId18" Type="http://schemas.openxmlformats.org/officeDocument/2006/relationships/chartsheet" Target="chartsheets/sheet16.xml"/><Relationship Id="rId26" Type="http://schemas.openxmlformats.org/officeDocument/2006/relationships/chartsheet" Target="chartsheets/sheet24.xml"/><Relationship Id="rId39" Type="http://schemas.openxmlformats.org/officeDocument/2006/relationships/chartsheet" Target="chartsheets/sheet37.xml"/><Relationship Id="rId21" Type="http://schemas.openxmlformats.org/officeDocument/2006/relationships/chartsheet" Target="chartsheets/sheet19.xml"/><Relationship Id="rId34" Type="http://schemas.openxmlformats.org/officeDocument/2006/relationships/chartsheet" Target="chartsheets/sheet32.xml"/><Relationship Id="rId42" Type="http://schemas.openxmlformats.org/officeDocument/2006/relationships/chartsheet" Target="chartsheets/sheet40.xml"/><Relationship Id="rId47" Type="http://schemas.openxmlformats.org/officeDocument/2006/relationships/chartsheet" Target="chartsheets/sheet45.xml"/><Relationship Id="rId50" Type="http://schemas.openxmlformats.org/officeDocument/2006/relationships/chartsheet" Target="chartsheets/sheet48.xml"/><Relationship Id="rId55" Type="http://schemas.openxmlformats.org/officeDocument/2006/relationships/worksheet" Target="worksheets/sheet3.xml"/><Relationship Id="rId7" Type="http://schemas.openxmlformats.org/officeDocument/2006/relationships/chartsheet" Target="chartsheets/sheet5.xml"/><Relationship Id="rId12" Type="http://schemas.openxmlformats.org/officeDocument/2006/relationships/chartsheet" Target="chartsheets/sheet10.xml"/><Relationship Id="rId17" Type="http://schemas.openxmlformats.org/officeDocument/2006/relationships/chartsheet" Target="chartsheets/sheet15.xml"/><Relationship Id="rId25" Type="http://schemas.openxmlformats.org/officeDocument/2006/relationships/chartsheet" Target="chartsheets/sheet23.xml"/><Relationship Id="rId33" Type="http://schemas.openxmlformats.org/officeDocument/2006/relationships/chartsheet" Target="chartsheets/sheet31.xml"/><Relationship Id="rId38" Type="http://schemas.openxmlformats.org/officeDocument/2006/relationships/chartsheet" Target="chartsheets/sheet36.xml"/><Relationship Id="rId46" Type="http://schemas.openxmlformats.org/officeDocument/2006/relationships/chartsheet" Target="chartsheets/sheet44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4.xml"/><Relationship Id="rId20" Type="http://schemas.openxmlformats.org/officeDocument/2006/relationships/chartsheet" Target="chartsheets/sheet18.xml"/><Relationship Id="rId29" Type="http://schemas.openxmlformats.org/officeDocument/2006/relationships/chartsheet" Target="chartsheets/sheet27.xml"/><Relationship Id="rId41" Type="http://schemas.openxmlformats.org/officeDocument/2006/relationships/chartsheet" Target="chartsheets/sheet39.xml"/><Relationship Id="rId54" Type="http://schemas.openxmlformats.org/officeDocument/2006/relationships/chartsheet" Target="chartsheets/sheet5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9.xml"/><Relationship Id="rId24" Type="http://schemas.openxmlformats.org/officeDocument/2006/relationships/chartsheet" Target="chartsheets/sheet22.xml"/><Relationship Id="rId32" Type="http://schemas.openxmlformats.org/officeDocument/2006/relationships/chartsheet" Target="chartsheets/sheet30.xml"/><Relationship Id="rId37" Type="http://schemas.openxmlformats.org/officeDocument/2006/relationships/chartsheet" Target="chartsheets/sheet35.xml"/><Relationship Id="rId40" Type="http://schemas.openxmlformats.org/officeDocument/2006/relationships/chartsheet" Target="chartsheets/sheet38.xml"/><Relationship Id="rId45" Type="http://schemas.openxmlformats.org/officeDocument/2006/relationships/chartsheet" Target="chartsheets/sheet43.xml"/><Relationship Id="rId53" Type="http://schemas.openxmlformats.org/officeDocument/2006/relationships/chartsheet" Target="chartsheets/sheet51.xml"/><Relationship Id="rId58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3.xml"/><Relationship Id="rId23" Type="http://schemas.openxmlformats.org/officeDocument/2006/relationships/chartsheet" Target="chartsheets/sheet21.xml"/><Relationship Id="rId28" Type="http://schemas.openxmlformats.org/officeDocument/2006/relationships/chartsheet" Target="chartsheets/sheet26.xml"/><Relationship Id="rId36" Type="http://schemas.openxmlformats.org/officeDocument/2006/relationships/chartsheet" Target="chartsheets/sheet34.xml"/><Relationship Id="rId49" Type="http://schemas.openxmlformats.org/officeDocument/2006/relationships/chartsheet" Target="chartsheets/sheet47.xml"/><Relationship Id="rId57" Type="http://schemas.openxmlformats.org/officeDocument/2006/relationships/styles" Target="styles.xml"/><Relationship Id="rId10" Type="http://schemas.openxmlformats.org/officeDocument/2006/relationships/chartsheet" Target="chartsheets/sheet8.xml"/><Relationship Id="rId19" Type="http://schemas.openxmlformats.org/officeDocument/2006/relationships/chartsheet" Target="chartsheets/sheet17.xml"/><Relationship Id="rId31" Type="http://schemas.openxmlformats.org/officeDocument/2006/relationships/chartsheet" Target="chartsheets/sheet29.xml"/><Relationship Id="rId44" Type="http://schemas.openxmlformats.org/officeDocument/2006/relationships/chartsheet" Target="chartsheets/sheet42.xml"/><Relationship Id="rId52" Type="http://schemas.openxmlformats.org/officeDocument/2006/relationships/chartsheet" Target="chartsheets/sheet50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chartsheet" Target="chartsheets/sheet12.xml"/><Relationship Id="rId22" Type="http://schemas.openxmlformats.org/officeDocument/2006/relationships/chartsheet" Target="chartsheets/sheet20.xml"/><Relationship Id="rId27" Type="http://schemas.openxmlformats.org/officeDocument/2006/relationships/chartsheet" Target="chartsheets/sheet25.xml"/><Relationship Id="rId30" Type="http://schemas.openxmlformats.org/officeDocument/2006/relationships/chartsheet" Target="chartsheets/sheet28.xml"/><Relationship Id="rId35" Type="http://schemas.openxmlformats.org/officeDocument/2006/relationships/chartsheet" Target="chartsheets/sheet33.xml"/><Relationship Id="rId43" Type="http://schemas.openxmlformats.org/officeDocument/2006/relationships/chartsheet" Target="chartsheets/sheet41.xml"/><Relationship Id="rId48" Type="http://schemas.openxmlformats.org/officeDocument/2006/relationships/chartsheet" Target="chartsheets/sheet46.xml"/><Relationship Id="rId56" Type="http://schemas.openxmlformats.org/officeDocument/2006/relationships/theme" Target="theme/theme1.xml"/><Relationship Id="rId8" Type="http://schemas.openxmlformats.org/officeDocument/2006/relationships/chartsheet" Target="chartsheets/sheet6.xml"/><Relationship Id="rId51" Type="http://schemas.openxmlformats.org/officeDocument/2006/relationships/chartsheet" Target="chartsheets/sheet49.xml"/><Relationship Id="rId3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Peso em Kg</a:t>
            </a:r>
          </a:p>
        </c:rich>
      </c:tx>
      <c:layout>
        <c:manualLayout>
          <c:xMode val="edge"/>
          <c:yMode val="edge"/>
          <c:x val="0.35056876938986753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4467425025853324E-2"/>
          <c:y val="0.21525423728813589"/>
          <c:w val="0.94519131334022866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Dados!$E$7:$P$7</c:f>
              <c:numCache>
                <c:formatCode>General</c:formatCode>
                <c:ptCount val="12"/>
                <c:pt idx="0">
                  <c:v>80.3</c:v>
                </c:pt>
                <c:pt idx="1">
                  <c:v>79.599999999999994</c:v>
                </c:pt>
              </c:numCache>
            </c:numRef>
          </c:val>
        </c:ser>
        <c:axId val="94876800"/>
        <c:axId val="94878336"/>
      </c:barChart>
      <c:catAx>
        <c:axId val="94876800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4878336"/>
        <c:crosses val="autoZero"/>
        <c:lblAlgn val="ctr"/>
        <c:lblOffset val="100"/>
        <c:tickLblSkip val="1"/>
        <c:tickMarkSkip val="1"/>
      </c:catAx>
      <c:valAx>
        <c:axId val="94878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4876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48"/>
  <c:chart>
    <c:title>
      <c:tx>
        <c:rich>
          <a:bodyPr/>
          <a:lstStyle/>
          <a:p>
            <a:pPr>
              <a:defRPr/>
            </a:pPr>
            <a:r>
              <a:rPr lang="pt-PT"/>
              <a:t>Kg Massa Muscular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Dados!$E$52:$P$52</c:f>
              <c:numCache>
                <c:formatCode>0.00</c:formatCode>
                <c:ptCount val="12"/>
                <c:pt idx="0">
                  <c:v>26.017199999999999</c:v>
                </c:pt>
                <c:pt idx="1">
                  <c:v>25.790399999999995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95807360"/>
        <c:axId val="95808896"/>
      </c:barChart>
      <c:catAx>
        <c:axId val="95807360"/>
        <c:scaling>
          <c:orientation val="minMax"/>
        </c:scaling>
        <c:axPos val="b"/>
        <c:numFmt formatCode="dd/mmm" sourceLinked="1"/>
        <c:majorTickMark val="none"/>
        <c:tickLblPos val="nextTo"/>
        <c:crossAx val="95808896"/>
        <c:crosses val="autoZero"/>
        <c:lblAlgn val="ctr"/>
        <c:lblOffset val="100"/>
      </c:catAx>
      <c:valAx>
        <c:axId val="95808896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95807360"/>
        <c:crosses val="autoZero"/>
        <c:crossBetween val="between"/>
      </c:valAx>
    </c:plotArea>
    <c:plotVisOnly val="1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48"/>
  <c:chart>
    <c:title>
      <c:tx>
        <c:rich>
          <a:bodyPr/>
          <a:lstStyle/>
          <a:p>
            <a:pPr>
              <a:defRPr/>
            </a:pPr>
            <a:r>
              <a:rPr lang="pt-PT"/>
              <a:t>% Água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Dados!$E$53:$P$53</c:f>
              <c:numCache>
                <c:formatCode>0.00</c:formatCode>
                <c:ptCount val="12"/>
                <c:pt idx="0">
                  <c:v>44.5</c:v>
                </c:pt>
                <c:pt idx="1">
                  <c:v>46.5</c:v>
                </c:pt>
              </c:numCache>
            </c:numRef>
          </c:val>
        </c:ser>
        <c:axId val="95976448"/>
        <c:axId val="95990528"/>
      </c:barChart>
      <c:catAx>
        <c:axId val="95976448"/>
        <c:scaling>
          <c:orientation val="minMax"/>
        </c:scaling>
        <c:axPos val="b"/>
        <c:numFmt formatCode="dd/mmm" sourceLinked="1"/>
        <c:majorTickMark val="none"/>
        <c:tickLblPos val="nextTo"/>
        <c:crossAx val="95990528"/>
        <c:crosses val="autoZero"/>
        <c:lblAlgn val="ctr"/>
        <c:lblOffset val="100"/>
      </c:catAx>
      <c:valAx>
        <c:axId val="95990528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95976448"/>
        <c:crosses val="autoZero"/>
        <c:crossBetween val="between"/>
      </c:valAx>
    </c:plotArea>
    <c:plotVisOnly val="1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48"/>
  <c:chart>
    <c:title>
      <c:tx>
        <c:rich>
          <a:bodyPr/>
          <a:lstStyle/>
          <a:p>
            <a:pPr>
              <a:defRPr/>
            </a:pPr>
            <a:r>
              <a:rPr lang="pt-PT"/>
              <a:t>Kg Massa Ossea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Dados!$E$54:$P$54</c:f>
              <c:numCache>
                <c:formatCode>0.00</c:formatCode>
                <c:ptCount val="12"/>
                <c:pt idx="0">
                  <c:v>8.3000000000000007</c:v>
                </c:pt>
                <c:pt idx="1">
                  <c:v>8.5</c:v>
                </c:pt>
              </c:numCache>
            </c:numRef>
          </c:val>
        </c:ser>
        <c:axId val="95912704"/>
        <c:axId val="95914240"/>
      </c:barChart>
      <c:catAx>
        <c:axId val="95912704"/>
        <c:scaling>
          <c:orientation val="minMax"/>
        </c:scaling>
        <c:axPos val="b"/>
        <c:numFmt formatCode="dd/mmm" sourceLinked="1"/>
        <c:majorTickMark val="none"/>
        <c:tickLblPos val="nextTo"/>
        <c:crossAx val="95914240"/>
        <c:crosses val="autoZero"/>
        <c:lblAlgn val="ctr"/>
        <c:lblOffset val="100"/>
      </c:catAx>
      <c:valAx>
        <c:axId val="95914240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95912704"/>
        <c:crosses val="autoZero"/>
        <c:crossBetween val="between"/>
      </c:valAx>
    </c:plotArea>
    <c:plotVisOnly val="1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48"/>
  <c:chart>
    <c:title>
      <c:tx>
        <c:rich>
          <a:bodyPr/>
          <a:lstStyle/>
          <a:p>
            <a:pPr>
              <a:defRPr/>
            </a:pPr>
            <a:r>
              <a:rPr lang="pt-PT"/>
              <a:t>% Massa Ossea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Dados!$E$55:$P$55</c:f>
              <c:numCache>
                <c:formatCode>0.00</c:formatCode>
                <c:ptCount val="12"/>
                <c:pt idx="0">
                  <c:v>10.336239103362393</c:v>
                </c:pt>
                <c:pt idx="1">
                  <c:v>10.678391959798995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95557504"/>
        <c:axId val="95559040"/>
      </c:barChart>
      <c:catAx>
        <c:axId val="95557504"/>
        <c:scaling>
          <c:orientation val="minMax"/>
        </c:scaling>
        <c:axPos val="b"/>
        <c:numFmt formatCode="dd/mmm" sourceLinked="1"/>
        <c:majorTickMark val="none"/>
        <c:tickLblPos val="nextTo"/>
        <c:crossAx val="95559040"/>
        <c:crosses val="autoZero"/>
        <c:lblAlgn val="ctr"/>
        <c:lblOffset val="100"/>
      </c:catAx>
      <c:valAx>
        <c:axId val="95559040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95557504"/>
        <c:crosses val="autoZero"/>
        <c:crossBetween val="between"/>
      </c:valAx>
    </c:plotArea>
    <c:plotVisOnly val="1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IMC</a:t>
            </a:r>
          </a:p>
        </c:rich>
      </c:tx>
      <c:layout>
        <c:manualLayout>
          <c:xMode val="edge"/>
          <c:yMode val="edge"/>
          <c:x val="0.44674250258531523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Dados!$E$44:$P$44</c:f>
              <c:numCache>
                <c:formatCode>0.00</c:formatCode>
                <c:ptCount val="12"/>
                <c:pt idx="0">
                  <c:v>30.597469897881414</c:v>
                </c:pt>
                <c:pt idx="1">
                  <c:v>30.330742264898635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</c:ser>
        <c:axId val="96133504"/>
        <c:axId val="96135040"/>
      </c:barChart>
      <c:catAx>
        <c:axId val="96133504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135040"/>
        <c:crosses val="autoZero"/>
        <c:lblAlgn val="ctr"/>
        <c:lblOffset val="100"/>
        <c:tickLblSkip val="1"/>
        <c:tickMarkSkip val="1"/>
      </c:catAx>
      <c:valAx>
        <c:axId val="96135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133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RCA</a:t>
            </a:r>
          </a:p>
        </c:rich>
      </c:tx>
      <c:layout>
        <c:manualLayout>
          <c:xMode val="edge"/>
          <c:yMode val="edge"/>
          <c:x val="0.43950361944157185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7569803516028963E-2"/>
          <c:y val="0.21525423728813589"/>
          <c:w val="0.94208893485005152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Dados!$E$45:$P$45</c:f>
              <c:numCache>
                <c:formatCode>0.00</c:formatCode>
                <c:ptCount val="12"/>
                <c:pt idx="0">
                  <c:v>0.78181818181818186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</c:ser>
        <c:axId val="96224768"/>
        <c:axId val="96226304"/>
      </c:barChart>
      <c:catAx>
        <c:axId val="96224768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226304"/>
        <c:crosses val="autoZero"/>
        <c:lblAlgn val="ctr"/>
        <c:lblOffset val="100"/>
        <c:tickLblSkip val="1"/>
        <c:tickMarkSkip val="1"/>
      </c:catAx>
      <c:valAx>
        <c:axId val="96226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224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Densidade Corporal</a:t>
            </a:r>
          </a:p>
        </c:rich>
      </c:tx>
      <c:layout>
        <c:manualLayout>
          <c:xMode val="edge"/>
          <c:yMode val="edge"/>
          <c:x val="0.42502585315408553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7569803516028963E-2"/>
          <c:y val="0.11694915254237288"/>
          <c:w val="0.94208893485005152"/>
          <c:h val="0.8152542372881370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Dados!$E$50:$P$50</c:f>
              <c:numCache>
                <c:formatCode>0.00</c:formatCode>
                <c:ptCount val="12"/>
                <c:pt idx="0">
                  <c:v>1.016529</c:v>
                </c:pt>
                <c:pt idx="1">
                  <c:v>0</c:v>
                </c:pt>
                <c:pt idx="2">
                  <c:v>1.101658</c:v>
                </c:pt>
                <c:pt idx="3">
                  <c:v>1.101658</c:v>
                </c:pt>
                <c:pt idx="4">
                  <c:v>1.101658</c:v>
                </c:pt>
                <c:pt idx="5">
                  <c:v>1.101658</c:v>
                </c:pt>
                <c:pt idx="6">
                  <c:v>1.101658</c:v>
                </c:pt>
                <c:pt idx="7">
                  <c:v>1.101658</c:v>
                </c:pt>
                <c:pt idx="8">
                  <c:v>1.101658</c:v>
                </c:pt>
                <c:pt idx="9">
                  <c:v>1.101658</c:v>
                </c:pt>
                <c:pt idx="10">
                  <c:v>1.101658</c:v>
                </c:pt>
                <c:pt idx="11">
                  <c:v>1.101658</c:v>
                </c:pt>
              </c:numCache>
            </c:numRef>
          </c:val>
        </c:ser>
        <c:axId val="96184960"/>
        <c:axId val="96199040"/>
      </c:barChart>
      <c:catAx>
        <c:axId val="96184960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199040"/>
        <c:crosses val="autoZero"/>
        <c:lblAlgn val="ctr"/>
        <c:lblOffset val="100"/>
        <c:tickLblSkip val="1"/>
        <c:tickMarkSkip val="1"/>
      </c:catAx>
      <c:valAx>
        <c:axId val="96199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184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Cinta/Anca em Cm</a:t>
            </a:r>
          </a:p>
        </c:rich>
      </c:tx>
      <c:layout>
        <c:manualLayout>
          <c:xMode val="edge"/>
          <c:yMode val="edge"/>
          <c:x val="0.27404343329886288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4467425025853324E-2"/>
          <c:y val="0.21525423728813589"/>
          <c:w val="0.88934850051706249"/>
          <c:h val="0.71694915254237535"/>
        </c:manualLayout>
      </c:layout>
      <c:barChart>
        <c:barDir val="col"/>
        <c:grouping val="clustered"/>
        <c:ser>
          <c:idx val="0"/>
          <c:order val="0"/>
          <c:tx>
            <c:v>Cinta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Dados!$E$15:$P$15</c:f>
              <c:numCache>
                <c:formatCode>General</c:formatCode>
                <c:ptCount val="12"/>
                <c:pt idx="0">
                  <c:v>86</c:v>
                </c:pt>
                <c:pt idx="1">
                  <c:v>83.5</c:v>
                </c:pt>
              </c:numCache>
            </c:numRef>
          </c:val>
        </c:ser>
        <c:ser>
          <c:idx val="1"/>
          <c:order val="1"/>
          <c:tx>
            <c:v>Anca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Dados!$E$16:$P$16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</c:numCache>
            </c:numRef>
          </c:val>
        </c:ser>
        <c:axId val="96301824"/>
        <c:axId val="96303360"/>
      </c:barChart>
      <c:catAx>
        <c:axId val="96301824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303360"/>
        <c:crosses val="autoZero"/>
        <c:lblAlgn val="ctr"/>
        <c:lblOffset val="100"/>
        <c:tickLblSkip val="1"/>
        <c:tickMarkSkip val="1"/>
      </c:catAx>
      <c:valAx>
        <c:axId val="96303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3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519131334022866"/>
          <c:y val="0.53898305084745757"/>
          <c:w val="5.0672182006204762E-2"/>
          <c:h val="6.949152542372895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 sz="3600"/>
              <a:t>Peito em Cm</a:t>
            </a:r>
          </a:p>
        </c:rich>
      </c:tx>
      <c:layout>
        <c:manualLayout>
          <c:xMode val="edge"/>
          <c:yMode val="edge"/>
          <c:x val="0.33298862461220385"/>
          <c:y val="1.12994350282485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4467425025853324E-2"/>
          <c:y val="0.11694915254237288"/>
          <c:w val="0.87693898655635982"/>
          <c:h val="0.81525423728813706"/>
        </c:manualLayout>
      </c:layout>
      <c:barChart>
        <c:barDir val="col"/>
        <c:grouping val="clustered"/>
        <c:ser>
          <c:idx val="0"/>
          <c:order val="0"/>
          <c:tx>
            <c:v>Vazio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Dados!$E$9:$P$9</c:f>
              <c:numCache>
                <c:formatCode>General</c:formatCode>
                <c:ptCount val="12"/>
                <c:pt idx="0">
                  <c:v>97.5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v>Normal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Dados!$E$10:$P$10</c:f>
              <c:numCache>
                <c:formatCode>General</c:formatCode>
                <c:ptCount val="12"/>
                <c:pt idx="0">
                  <c:v>100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v>Cheio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Dados!$E$11:$P$11</c:f>
              <c:numCache>
                <c:formatCode>General</c:formatCode>
                <c:ptCount val="12"/>
                <c:pt idx="0">
                  <c:v>102.5</c:v>
                </c:pt>
                <c:pt idx="1">
                  <c:v>0</c:v>
                </c:pt>
              </c:numCache>
            </c:numRef>
          </c:val>
        </c:ser>
        <c:axId val="96374784"/>
        <c:axId val="96376320"/>
      </c:barChart>
      <c:catAx>
        <c:axId val="96374784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376320"/>
        <c:crosses val="autoZero"/>
        <c:lblAlgn val="ctr"/>
        <c:lblOffset val="100"/>
        <c:tickLblSkip val="1"/>
        <c:tickMarkSkip val="1"/>
      </c:catAx>
      <c:valAx>
        <c:axId val="96376320"/>
        <c:scaling>
          <c:orientation val="minMax"/>
          <c:min val="7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374784"/>
        <c:crosses val="autoZero"/>
        <c:crossBetween val="between"/>
        <c:majorUnit val="2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278179937952543"/>
          <c:y val="0.47288135593220437"/>
          <c:w val="6.3081695966907964E-2"/>
          <c:h val="0.1033898305084744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Pescoço em Cm</a:t>
            </a:r>
          </a:p>
        </c:rich>
      </c:tx>
      <c:layout>
        <c:manualLayout>
          <c:xMode val="edge"/>
          <c:yMode val="edge"/>
          <c:x val="0.29989658738366243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Dados!$E$12:$P$12</c:f>
              <c:numCache>
                <c:formatCode>General</c:formatCode>
                <c:ptCount val="12"/>
                <c:pt idx="0">
                  <c:v>32.5</c:v>
                </c:pt>
                <c:pt idx="1">
                  <c:v>0</c:v>
                </c:pt>
              </c:numCache>
            </c:numRef>
          </c:val>
        </c:ser>
        <c:axId val="96437376"/>
        <c:axId val="96438912"/>
      </c:barChart>
      <c:catAx>
        <c:axId val="9643737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438912"/>
        <c:crosses val="autoZero"/>
        <c:lblAlgn val="ctr"/>
        <c:lblOffset val="100"/>
        <c:tickLblSkip val="1"/>
        <c:tickMarkSkip val="1"/>
      </c:catAx>
      <c:valAx>
        <c:axId val="96438912"/>
        <c:scaling>
          <c:orientation val="minMax"/>
          <c:min val="3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43737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Gordura em %</a:t>
            </a:r>
          </a:p>
        </c:rich>
      </c:tx>
      <c:layout>
        <c:manualLayout>
          <c:xMode val="edge"/>
          <c:yMode val="edge"/>
          <c:x val="0.32368148914167627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Dados!$E$8:$P$8</c:f>
              <c:numCache>
                <c:formatCode>General</c:formatCode>
                <c:ptCount val="12"/>
                <c:pt idx="0">
                  <c:v>39.1</c:v>
                </c:pt>
                <c:pt idx="1">
                  <c:v>36.299999999999997</c:v>
                </c:pt>
              </c:numCache>
            </c:numRef>
          </c:val>
        </c:ser>
        <c:axId val="95328896"/>
        <c:axId val="95351168"/>
      </c:barChart>
      <c:catAx>
        <c:axId val="9532889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5351168"/>
        <c:crosses val="autoZero"/>
        <c:lblAlgn val="ctr"/>
        <c:lblOffset val="100"/>
        <c:tickLblSkip val="1"/>
        <c:tickMarkSkip val="1"/>
      </c:catAx>
      <c:valAx>
        <c:axId val="95351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5328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Pulso em Cm</a:t>
            </a:r>
          </a:p>
        </c:rich>
      </c:tx>
      <c:layout>
        <c:manualLayout>
          <c:xMode val="edge"/>
          <c:yMode val="edge"/>
          <c:x val="0.33505687693898767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7569803516028963E-2"/>
          <c:y val="0.21525423728813589"/>
          <c:w val="0.94208893485005152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Dados!$E$13:$P$13</c:f>
              <c:numCache>
                <c:formatCode>General</c:formatCode>
                <c:ptCount val="12"/>
                <c:pt idx="0">
                  <c:v>15</c:v>
                </c:pt>
                <c:pt idx="1">
                  <c:v>0</c:v>
                </c:pt>
              </c:numCache>
            </c:numRef>
          </c:val>
        </c:ser>
        <c:axId val="96499968"/>
        <c:axId val="96505856"/>
      </c:barChart>
      <c:catAx>
        <c:axId val="96499968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505856"/>
        <c:crosses val="autoZero"/>
        <c:lblAlgn val="ctr"/>
        <c:lblOffset val="100"/>
        <c:tickLblSkip val="1"/>
        <c:tickMarkSkip val="1"/>
      </c:catAx>
      <c:valAx>
        <c:axId val="96505856"/>
        <c:scaling>
          <c:orientation val="minMax"/>
          <c:min val="14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499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Braço em Cm</a:t>
            </a:r>
          </a:p>
        </c:rich>
      </c:tx>
      <c:layout>
        <c:manualLayout>
          <c:xMode val="edge"/>
          <c:yMode val="edge"/>
          <c:x val="0.33195449844881153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88417786970010337"/>
          <c:h val="0.71694915254237535"/>
        </c:manualLayout>
      </c:layout>
      <c:barChart>
        <c:barDir val="col"/>
        <c:grouping val="clustered"/>
        <c:ser>
          <c:idx val="0"/>
          <c:order val="0"/>
          <c:tx>
            <c:v>Normal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Dados!$E$17:$P$17</c:f>
              <c:numCache>
                <c:formatCode>General</c:formatCode>
                <c:ptCount val="12"/>
                <c:pt idx="0">
                  <c:v>35.5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v>Tenso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Dados!$E$18:$P$18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96547584"/>
        <c:axId val="96549120"/>
      </c:barChart>
      <c:catAx>
        <c:axId val="96547584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549120"/>
        <c:crosses val="autoZero"/>
        <c:lblAlgn val="ctr"/>
        <c:lblOffset val="100"/>
        <c:tickLblSkip val="1"/>
        <c:tickMarkSkip val="1"/>
      </c:catAx>
      <c:valAx>
        <c:axId val="96549120"/>
        <c:scaling>
          <c:orientation val="minMax"/>
          <c:min val="2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547584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278179937952543"/>
          <c:y val="0.53898305084745757"/>
          <c:w val="6.3081695966907964E-2"/>
          <c:h val="6.949152542372895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Antebraço em Cm</a:t>
            </a:r>
          </a:p>
        </c:rich>
      </c:tx>
      <c:layout>
        <c:manualLayout>
          <c:xMode val="edge"/>
          <c:yMode val="edge"/>
          <c:x val="0.28024819027921438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Dados!$E$14:$P$14</c:f>
              <c:numCache>
                <c:formatCode>General</c:formatCode>
                <c:ptCount val="12"/>
                <c:pt idx="0">
                  <c:v>25</c:v>
                </c:pt>
                <c:pt idx="1">
                  <c:v>0</c:v>
                </c:pt>
              </c:numCache>
            </c:numRef>
          </c:val>
        </c:ser>
        <c:axId val="96758016"/>
        <c:axId val="96772096"/>
      </c:barChart>
      <c:catAx>
        <c:axId val="9675801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772096"/>
        <c:crosses val="autoZero"/>
        <c:lblAlgn val="ctr"/>
        <c:lblOffset val="100"/>
        <c:tickLblSkip val="1"/>
        <c:tickMarkSkip val="1"/>
      </c:catAx>
      <c:valAx>
        <c:axId val="96772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758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Cinta em Cm</a:t>
            </a:r>
          </a:p>
        </c:rich>
      </c:tx>
      <c:layout>
        <c:manualLayout>
          <c:xMode val="edge"/>
          <c:yMode val="edge"/>
          <c:x val="0.3402275077559469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Dados!$E$15:$P$15</c:f>
              <c:numCache>
                <c:formatCode>General</c:formatCode>
                <c:ptCount val="12"/>
                <c:pt idx="0">
                  <c:v>86</c:v>
                </c:pt>
                <c:pt idx="1">
                  <c:v>83.5</c:v>
                </c:pt>
              </c:numCache>
            </c:numRef>
          </c:val>
        </c:ser>
        <c:axId val="96791936"/>
        <c:axId val="96871552"/>
      </c:barChart>
      <c:catAx>
        <c:axId val="9679193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871552"/>
        <c:crosses val="autoZero"/>
        <c:lblAlgn val="ctr"/>
        <c:lblOffset val="100"/>
        <c:tickLblSkip val="1"/>
        <c:tickMarkSkip val="1"/>
      </c:catAx>
      <c:valAx>
        <c:axId val="968715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791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Anca em Cm</a:t>
            </a:r>
          </a:p>
        </c:rich>
      </c:tx>
      <c:layout>
        <c:manualLayout>
          <c:xMode val="edge"/>
          <c:yMode val="edge"/>
          <c:x val="0.34229576008273011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4467425025853324E-2"/>
          <c:y val="0.21525423728813589"/>
          <c:w val="0.94519131334022866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Dados!$E$16:$P$16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</c:numCache>
            </c:numRef>
          </c:val>
        </c:ser>
        <c:axId val="96813824"/>
        <c:axId val="96815360"/>
      </c:barChart>
      <c:catAx>
        <c:axId val="96813824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815360"/>
        <c:crosses val="autoZero"/>
        <c:lblAlgn val="ctr"/>
        <c:lblOffset val="100"/>
        <c:tickLblSkip val="1"/>
        <c:tickMarkSkip val="1"/>
      </c:catAx>
      <c:valAx>
        <c:axId val="96815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81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Gluteus em Cm</a:t>
            </a:r>
          </a:p>
        </c:rich>
      </c:tx>
      <c:layout>
        <c:manualLayout>
          <c:xMode val="edge"/>
          <c:yMode val="edge"/>
          <c:x val="0.31023784901758017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4467425025853324E-2"/>
          <c:y val="0.21525423728813589"/>
          <c:w val="0.94519131334022866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Dados!$E$19:$P$19</c:f>
              <c:numCache>
                <c:formatCode>General</c:formatCode>
                <c:ptCount val="12"/>
                <c:pt idx="0">
                  <c:v>110</c:v>
                </c:pt>
                <c:pt idx="1">
                  <c:v>0</c:v>
                </c:pt>
              </c:numCache>
            </c:numRef>
          </c:val>
        </c:ser>
        <c:axId val="96998912"/>
        <c:axId val="97000448"/>
      </c:barChart>
      <c:catAx>
        <c:axId val="96998912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000448"/>
        <c:crosses val="autoZero"/>
        <c:lblAlgn val="ctr"/>
        <c:lblOffset val="100"/>
        <c:tickLblSkip val="1"/>
        <c:tickMarkSkip val="1"/>
      </c:catAx>
      <c:valAx>
        <c:axId val="97000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998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 sz="3600"/>
              <a:t>Coxa em Cm</a:t>
            </a:r>
          </a:p>
        </c:rich>
      </c:tx>
      <c:layout>
        <c:manualLayout>
          <c:xMode val="edge"/>
          <c:yMode val="edge"/>
          <c:x val="0.35091347811099632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11694915254237288"/>
          <c:w val="0.95243019648397165"/>
          <c:h val="0.8152542372881370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Dados!$E$20:$P$20</c:f>
              <c:numCache>
                <c:formatCode>General</c:formatCode>
                <c:ptCount val="12"/>
                <c:pt idx="0">
                  <c:v>67</c:v>
                </c:pt>
                <c:pt idx="1">
                  <c:v>0</c:v>
                </c:pt>
              </c:numCache>
            </c:numRef>
          </c:val>
        </c:ser>
        <c:axId val="97069696"/>
        <c:axId val="97071488"/>
      </c:barChart>
      <c:catAx>
        <c:axId val="9706969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071488"/>
        <c:crosses val="autoZero"/>
        <c:lblAlgn val="ctr"/>
        <c:lblOffset val="100"/>
        <c:tickLblSkip val="1"/>
        <c:tickMarkSkip val="1"/>
      </c:catAx>
      <c:valAx>
        <c:axId val="970714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069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Gémeos em Cm</a:t>
            </a:r>
          </a:p>
        </c:rich>
      </c:tx>
      <c:layout>
        <c:manualLayout>
          <c:xMode val="edge"/>
          <c:yMode val="edge"/>
          <c:x val="0.30403309203722856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Dados!$E$21:$P$21</c:f>
              <c:numCache>
                <c:formatCode>General</c:formatCode>
                <c:ptCount val="12"/>
                <c:pt idx="0">
                  <c:v>42</c:v>
                </c:pt>
                <c:pt idx="1">
                  <c:v>0</c:v>
                </c:pt>
              </c:numCache>
            </c:numRef>
          </c:val>
        </c:ser>
        <c:axId val="97107968"/>
        <c:axId val="97109504"/>
      </c:barChart>
      <c:catAx>
        <c:axId val="97107968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109504"/>
        <c:crosses val="autoZero"/>
        <c:lblAlgn val="ctr"/>
        <c:lblOffset val="100"/>
        <c:tickLblSkip val="1"/>
        <c:tickMarkSkip val="1"/>
      </c:catAx>
      <c:valAx>
        <c:axId val="97109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107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 sz="2800">
                <a:latin typeface="+mn-lt"/>
              </a:rPr>
              <a:t>Cintura Escapular</a:t>
            </a:r>
          </a:p>
        </c:rich>
      </c:tx>
      <c:layout>
        <c:manualLayout>
          <c:xMode val="edge"/>
          <c:yMode val="edge"/>
          <c:x val="0.33367804205446433"/>
          <c:y val="4.519774011299437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330920372285424E-2"/>
          <c:y val="0.11694915254237288"/>
          <c:w val="0.94932781799379695"/>
          <c:h val="0.81525423728813706"/>
        </c:manualLayout>
      </c:layout>
      <c:barChart>
        <c:barDir val="col"/>
        <c:grouping val="clustered"/>
        <c:ser>
          <c:idx val="0"/>
          <c:order val="0"/>
          <c:tx>
            <c:strRef>
              <c:f>Dados!$E$22</c:f>
              <c:strCache>
                <c:ptCount val="1"/>
                <c:pt idx="0">
                  <c:v>111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Dados!$F$6:$P$6</c:f>
              <c:numCache>
                <c:formatCode>dd/mmm</c:formatCode>
                <c:ptCount val="11"/>
                <c:pt idx="0">
                  <c:v>40252</c:v>
                </c:pt>
              </c:numCache>
            </c:numRef>
          </c:cat>
          <c:val>
            <c:numRef>
              <c:f>Dados!$F$22:$P$22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</c:ser>
        <c:axId val="97207424"/>
        <c:axId val="97208960"/>
      </c:barChart>
      <c:catAx>
        <c:axId val="97207424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208960"/>
        <c:crosses val="autoZero"/>
        <c:lblAlgn val="ctr"/>
        <c:lblOffset val="100"/>
        <c:tickLblSkip val="1"/>
        <c:tickMarkSkip val="1"/>
      </c:catAx>
      <c:valAx>
        <c:axId val="972089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207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Peito em Mm</a:t>
            </a:r>
          </a:p>
        </c:rich>
      </c:tx>
      <c:layout>
        <c:manualLayout>
          <c:xMode val="edge"/>
          <c:yMode val="edge"/>
          <c:x val="0.33919338159255497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Dados!$E$23:$P$23</c:f>
              <c:numCache>
                <c:formatCode>General</c:formatCode>
                <c:ptCount val="12"/>
                <c:pt idx="0">
                  <c:v>24</c:v>
                </c:pt>
                <c:pt idx="1">
                  <c:v>0</c:v>
                </c:pt>
              </c:numCache>
            </c:numRef>
          </c:val>
        </c:ser>
        <c:axId val="97216768"/>
        <c:axId val="97243136"/>
      </c:barChart>
      <c:catAx>
        <c:axId val="97216768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243136"/>
        <c:crosses val="autoZero"/>
        <c:lblAlgn val="ctr"/>
        <c:lblOffset val="100"/>
        <c:tickLblSkip val="1"/>
        <c:tickMarkSkip val="1"/>
      </c:catAx>
      <c:valAx>
        <c:axId val="972431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216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% Gordura - Pregas</a:t>
            </a:r>
          </a:p>
        </c:rich>
      </c:tx>
      <c:layout>
        <c:manualLayout>
          <c:xMode val="edge"/>
          <c:yMode val="edge"/>
          <c:x val="0.26163391933815927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4808686659772524E-2"/>
          <c:y val="0.21525423728813589"/>
          <c:w val="0.89762150982419864"/>
          <c:h val="0.71694915254237535"/>
        </c:manualLayout>
      </c:layout>
      <c:barChart>
        <c:barDir val="col"/>
        <c:grouping val="clustered"/>
        <c:ser>
          <c:idx val="0"/>
          <c:order val="0"/>
          <c:tx>
            <c:v>%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Dados!$E$46:$P$46</c:f>
              <c:numCache>
                <c:formatCode>0.00</c:formatCode>
                <c:ptCount val="12"/>
                <c:pt idx="0">
                  <c:v>44.653000919854776</c:v>
                </c:pt>
                <c:pt idx="1">
                  <c:v>0</c:v>
                </c:pt>
                <c:pt idx="2">
                  <c:v>1.9243349020433342</c:v>
                </c:pt>
                <c:pt idx="3">
                  <c:v>1.9243349020433342</c:v>
                </c:pt>
                <c:pt idx="4">
                  <c:v>1.9243349020433342</c:v>
                </c:pt>
                <c:pt idx="5">
                  <c:v>1.9243349020433342</c:v>
                </c:pt>
                <c:pt idx="6">
                  <c:v>1.9243349020433342</c:v>
                </c:pt>
                <c:pt idx="7">
                  <c:v>1.9243349020433342</c:v>
                </c:pt>
                <c:pt idx="8">
                  <c:v>1.9243349020433342</c:v>
                </c:pt>
                <c:pt idx="9">
                  <c:v>1.9243349020433342</c:v>
                </c:pt>
                <c:pt idx="10">
                  <c:v>1.9243349020433342</c:v>
                </c:pt>
                <c:pt idx="11">
                  <c:v>1.9243349020433342</c:v>
                </c:pt>
              </c:numCache>
            </c:numRef>
          </c:val>
        </c:ser>
        <c:axId val="95383552"/>
        <c:axId val="95385088"/>
      </c:barChart>
      <c:catAx>
        <c:axId val="95383552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5385088"/>
        <c:crosses val="autoZero"/>
        <c:lblAlgn val="ctr"/>
        <c:lblOffset val="100"/>
        <c:tickLblSkip val="1"/>
        <c:tickMarkSkip val="1"/>
      </c:catAx>
      <c:valAx>
        <c:axId val="95385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538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638055842812826"/>
          <c:y val="0.55593220338983063"/>
          <c:w val="3.2057911065150033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Abdominal em Mm</a:t>
            </a:r>
          </a:p>
        </c:rich>
      </c:tx>
      <c:layout>
        <c:manualLayout>
          <c:xMode val="edge"/>
          <c:yMode val="edge"/>
          <c:x val="0.27300930713547106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491525423728816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Dados!$E$24:$P$24</c:f>
              <c:numCache>
                <c:formatCode>General</c:formatCode>
                <c:ptCount val="12"/>
                <c:pt idx="0">
                  <c:v>48</c:v>
                </c:pt>
                <c:pt idx="1">
                  <c:v>0</c:v>
                </c:pt>
              </c:numCache>
            </c:numRef>
          </c:val>
        </c:ser>
        <c:axId val="97168768"/>
        <c:axId val="96011392"/>
      </c:barChart>
      <c:catAx>
        <c:axId val="97168768"/>
        <c:scaling>
          <c:orientation val="minMax"/>
        </c:scaling>
        <c:delete val="1"/>
        <c:axPos val="b"/>
        <c:numFmt formatCode="dd/mmm" sourceLinked="1"/>
        <c:tickLblPos val="none"/>
        <c:crossAx val="96011392"/>
        <c:crosses val="autoZero"/>
        <c:lblAlgn val="ctr"/>
        <c:lblOffset val="100"/>
      </c:catAx>
      <c:valAx>
        <c:axId val="960113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168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Suprailiaca em Mm</a:t>
            </a:r>
          </a:p>
        </c:rich>
      </c:tx>
      <c:layout>
        <c:manualLayout>
          <c:xMode val="edge"/>
          <c:yMode val="edge"/>
          <c:x val="0.26680455015511895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Dados!$E$25:$P$25</c:f>
              <c:numCache>
                <c:formatCode>General</c:formatCode>
                <c:ptCount val="12"/>
                <c:pt idx="0">
                  <c:v>38</c:v>
                </c:pt>
                <c:pt idx="1">
                  <c:v>0</c:v>
                </c:pt>
              </c:numCache>
            </c:numRef>
          </c:val>
        </c:ser>
        <c:axId val="96064256"/>
        <c:axId val="96065792"/>
      </c:barChart>
      <c:catAx>
        <c:axId val="9606425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065792"/>
        <c:crosses val="autoZero"/>
        <c:lblAlgn val="ctr"/>
        <c:lblOffset val="100"/>
        <c:tickLblSkip val="1"/>
        <c:tickMarkSkip val="1"/>
      </c:catAx>
      <c:valAx>
        <c:axId val="960657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06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Axial em Mm</a:t>
            </a:r>
          </a:p>
        </c:rich>
      </c:tx>
      <c:layout>
        <c:manualLayout>
          <c:xMode val="edge"/>
          <c:yMode val="edge"/>
          <c:x val="0.34126163391933817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Dados!$E$26:$P$26</c:f>
              <c:numCache>
                <c:formatCode>General</c:formatCode>
                <c:ptCount val="12"/>
                <c:pt idx="0">
                  <c:v>24</c:v>
                </c:pt>
                <c:pt idx="1">
                  <c:v>0</c:v>
                </c:pt>
              </c:numCache>
            </c:numRef>
          </c:val>
        </c:ser>
        <c:axId val="97511296"/>
        <c:axId val="97512832"/>
      </c:barChart>
      <c:catAx>
        <c:axId val="9751129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512832"/>
        <c:crosses val="autoZero"/>
        <c:lblAlgn val="ctr"/>
        <c:lblOffset val="100"/>
        <c:tickLblSkip val="1"/>
        <c:tickMarkSkip val="1"/>
      </c:catAx>
      <c:valAx>
        <c:axId val="97512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511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Subscapular em Mm</a:t>
            </a:r>
          </a:p>
        </c:rich>
      </c:tx>
      <c:layout>
        <c:manualLayout>
          <c:xMode val="edge"/>
          <c:yMode val="edge"/>
          <c:x val="0.25025853154084798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Dados!$E$27:$P$27</c:f>
              <c:numCache>
                <c:formatCode>General</c:formatCode>
                <c:ptCount val="12"/>
                <c:pt idx="0">
                  <c:v>30</c:v>
                </c:pt>
                <c:pt idx="1">
                  <c:v>0</c:v>
                </c:pt>
              </c:numCache>
            </c:numRef>
          </c:val>
        </c:ser>
        <c:axId val="97557888"/>
        <c:axId val="97559680"/>
      </c:barChart>
      <c:catAx>
        <c:axId val="97557888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559680"/>
        <c:crosses val="autoZero"/>
        <c:lblAlgn val="ctr"/>
        <c:lblOffset val="100"/>
        <c:tickLblSkip val="1"/>
        <c:tickMarkSkip val="1"/>
      </c:catAx>
      <c:valAx>
        <c:axId val="97559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557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Triceps em Mm</a:t>
            </a:r>
          </a:p>
        </c:rich>
      </c:tx>
      <c:layout>
        <c:manualLayout>
          <c:xMode val="edge"/>
          <c:yMode val="edge"/>
          <c:x val="0.31023784901758017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Dados!$E$28:$P$28</c:f>
              <c:numCache>
                <c:formatCode>General</c:formatCode>
                <c:ptCount val="12"/>
                <c:pt idx="0">
                  <c:v>40</c:v>
                </c:pt>
                <c:pt idx="1">
                  <c:v>0</c:v>
                </c:pt>
              </c:numCache>
            </c:numRef>
          </c:val>
        </c:ser>
        <c:axId val="97633024"/>
        <c:axId val="97634560"/>
      </c:barChart>
      <c:catAx>
        <c:axId val="97633024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634560"/>
        <c:crosses val="autoZero"/>
        <c:lblAlgn val="ctr"/>
        <c:lblOffset val="100"/>
        <c:tickLblSkip val="1"/>
        <c:tickMarkSkip val="1"/>
      </c:catAx>
      <c:valAx>
        <c:axId val="97634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633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Quadriceps em Mm</a:t>
            </a:r>
          </a:p>
        </c:rich>
      </c:tx>
      <c:layout>
        <c:manualLayout>
          <c:xMode val="edge"/>
          <c:yMode val="edge"/>
          <c:x val="0.26266804550155121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Dados!$E$29:$P$29</c:f>
              <c:numCache>
                <c:formatCode>General</c:formatCode>
                <c:ptCount val="12"/>
                <c:pt idx="0">
                  <c:v>64</c:v>
                </c:pt>
                <c:pt idx="1">
                  <c:v>0</c:v>
                </c:pt>
              </c:numCache>
            </c:numRef>
          </c:val>
        </c:ser>
        <c:axId val="97675136"/>
        <c:axId val="97676672"/>
      </c:barChart>
      <c:catAx>
        <c:axId val="9767513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676672"/>
        <c:crosses val="autoZero"/>
        <c:lblAlgn val="ctr"/>
        <c:lblOffset val="100"/>
        <c:tickLblSkip val="1"/>
        <c:tickMarkSkip val="1"/>
      </c:catAx>
      <c:valAx>
        <c:axId val="976766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67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Isquiotibiais em Mm</a:t>
            </a:r>
          </a:p>
        </c:rich>
      </c:tx>
      <c:layout>
        <c:manualLayout>
          <c:xMode val="edge"/>
          <c:yMode val="edge"/>
          <c:x val="0.25542916235780866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Dados!$E$30:$P$30</c:f>
              <c:numCache>
                <c:formatCode>General</c:formatCode>
                <c:ptCount val="12"/>
                <c:pt idx="0">
                  <c:v>46</c:v>
                </c:pt>
                <c:pt idx="1">
                  <c:v>0</c:v>
                </c:pt>
              </c:numCache>
            </c:numRef>
          </c:val>
        </c:ser>
        <c:axId val="97688576"/>
        <c:axId val="97747712"/>
      </c:barChart>
      <c:catAx>
        <c:axId val="9768857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747712"/>
        <c:crosses val="autoZero"/>
        <c:lblAlgn val="ctr"/>
        <c:lblOffset val="100"/>
        <c:tickLblSkip val="1"/>
        <c:tickMarkSkip val="1"/>
      </c:catAx>
      <c:valAx>
        <c:axId val="977477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688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 sz="3600"/>
              <a:t>Gémeos em Mm</a:t>
            </a:r>
          </a:p>
        </c:rich>
      </c:tx>
      <c:layout>
        <c:manualLayout>
          <c:xMode val="edge"/>
          <c:yMode val="edge"/>
          <c:x val="0.32609445018958982"/>
          <c:y val="6.7796610169491775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11694915254237288"/>
          <c:w val="0.95243019648397165"/>
          <c:h val="0.8152542372881370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Dados!$E$31:$P$31</c:f>
              <c:numCache>
                <c:formatCode>General</c:formatCode>
                <c:ptCount val="12"/>
                <c:pt idx="0">
                  <c:v>35</c:v>
                </c:pt>
                <c:pt idx="1">
                  <c:v>0</c:v>
                </c:pt>
              </c:numCache>
            </c:numRef>
          </c:val>
        </c:ser>
        <c:axId val="96613120"/>
        <c:axId val="96614656"/>
      </c:barChart>
      <c:catAx>
        <c:axId val="96613120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614656"/>
        <c:crosses val="autoZero"/>
        <c:lblAlgn val="ctr"/>
        <c:lblOffset val="100"/>
        <c:tickLblSkip val="1"/>
        <c:tickMarkSkip val="1"/>
      </c:catAx>
      <c:valAx>
        <c:axId val="96614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6613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Outra2</a:t>
            </a:r>
          </a:p>
        </c:rich>
      </c:tx>
      <c:layout>
        <c:manualLayout>
          <c:xMode val="edge"/>
          <c:yMode val="edge"/>
          <c:x val="0.47362978283350582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330920372285424E-2"/>
          <c:y val="0.11694915254237288"/>
          <c:w val="0.88624612202688724"/>
          <c:h val="0.8152542372881370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Dados!$E$32:$P$32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97798016"/>
        <c:axId val="97799552"/>
      </c:barChart>
      <c:catAx>
        <c:axId val="9779801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799552"/>
        <c:crosses val="autoZero"/>
        <c:lblAlgn val="ctr"/>
        <c:lblOffset val="100"/>
        <c:tickLblSkip val="1"/>
        <c:tickMarkSkip val="1"/>
      </c:catAx>
      <c:valAx>
        <c:axId val="977995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798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795243019648511"/>
          <c:y val="0.50677966101694916"/>
          <c:w val="5.7911065149948454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S&amp;R em Cm</a:t>
            </a:r>
          </a:p>
        </c:rich>
      </c:tx>
      <c:layout>
        <c:manualLayout>
          <c:xMode val="edge"/>
          <c:yMode val="edge"/>
          <c:x val="0.34953464322647382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5243019648397165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Dados!$E$33:$P$33</c:f>
              <c:numCache>
                <c:formatCode>General</c:formatCode>
                <c:ptCount val="12"/>
                <c:pt idx="0">
                  <c:v>46</c:v>
                </c:pt>
                <c:pt idx="1">
                  <c:v>0</c:v>
                </c:pt>
              </c:numCache>
            </c:numRef>
          </c:val>
        </c:ser>
        <c:axId val="97815936"/>
        <c:axId val="97842304"/>
      </c:barChart>
      <c:catAx>
        <c:axId val="9781593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842304"/>
        <c:crosses val="autoZero"/>
        <c:lblAlgn val="ctr"/>
        <c:lblOffset val="100"/>
        <c:tickLblSkip val="1"/>
        <c:tickMarkSkip val="1"/>
      </c:catAx>
      <c:valAx>
        <c:axId val="97842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815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 algn="ctr"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 sz="3600"/>
              <a:t>Peso da Gordura (Kg)</a:t>
            </a:r>
          </a:p>
        </c:rich>
      </c:tx>
      <c:layout>
        <c:manualLayout>
          <c:xMode val="edge"/>
          <c:yMode val="edge"/>
          <c:x val="0.26128921061702859"/>
          <c:y val="1.12994350282485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4808686659772524E-2"/>
          <c:y val="0.11694915254237288"/>
          <c:w val="0.93485005170630819"/>
          <c:h val="0.8152542372881370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Dados!$E$48:$P$48</c:f>
              <c:numCache>
                <c:formatCode>0.00</c:formatCode>
                <c:ptCount val="12"/>
                <c:pt idx="0">
                  <c:v>35.856359738643384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95487104"/>
        <c:axId val="95488640"/>
      </c:barChart>
      <c:catAx>
        <c:axId val="95487104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5488640"/>
        <c:crosses val="autoZero"/>
        <c:lblAlgn val="ctr"/>
        <c:lblOffset val="100"/>
        <c:tickLblSkip val="1"/>
        <c:tickMarkSkip val="1"/>
      </c:catAx>
      <c:valAx>
        <c:axId val="95488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5487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Abdominais2</a:t>
            </a:r>
          </a:p>
        </c:rich>
      </c:tx>
      <c:layout>
        <c:manualLayout>
          <c:xMode val="edge"/>
          <c:yMode val="edge"/>
          <c:x val="0.33815925542916236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86142709410548213"/>
          <c:h val="0.71694915254237535"/>
        </c:manualLayout>
      </c:layout>
      <c:barChart>
        <c:barDir val="col"/>
        <c:grouping val="clustered"/>
        <c:ser>
          <c:idx val="0"/>
          <c:order val="0"/>
          <c:tx>
            <c:v>Repetições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Dados!$E$34:$P$34</c:f>
              <c:numCache>
                <c:formatCode>General</c:formatCode>
                <c:ptCount val="12"/>
                <c:pt idx="0">
                  <c:v>26</c:v>
                </c:pt>
                <c:pt idx="1">
                  <c:v>0</c:v>
                </c:pt>
              </c:numCache>
            </c:numRef>
          </c:val>
        </c:ser>
        <c:axId val="97977088"/>
        <c:axId val="97978624"/>
      </c:barChart>
      <c:catAx>
        <c:axId val="97977088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978624"/>
        <c:crosses val="autoZero"/>
        <c:lblAlgn val="ctr"/>
        <c:lblOffset val="100"/>
        <c:tickLblSkip val="1"/>
        <c:tickMarkSkip val="1"/>
      </c:catAx>
      <c:valAx>
        <c:axId val="979786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7977088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003102378490153"/>
          <c:y val="0.55593220338983063"/>
          <c:w val="8.5832471561530524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 sz="3600"/>
              <a:t>Flexões de Braços</a:t>
            </a:r>
          </a:p>
        </c:rich>
      </c:tx>
      <c:layout>
        <c:manualLayout>
          <c:xMode val="edge"/>
          <c:yMode val="edge"/>
          <c:x val="0.28128231644260598"/>
          <c:y val="1.12994350282485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11694915254237288"/>
          <c:w val="0.86142709410548213"/>
          <c:h val="0.81525423728813706"/>
        </c:manualLayout>
      </c:layout>
      <c:barChart>
        <c:barDir val="col"/>
        <c:grouping val="clustered"/>
        <c:ser>
          <c:idx val="0"/>
          <c:order val="0"/>
          <c:tx>
            <c:v>Repetições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Dados!$E$35:$P$35</c:f>
              <c:numCache>
                <c:formatCode>General</c:formatCode>
                <c:ptCount val="12"/>
                <c:pt idx="0">
                  <c:v>20</c:v>
                </c:pt>
                <c:pt idx="1">
                  <c:v>0</c:v>
                </c:pt>
              </c:numCache>
            </c:numRef>
          </c:val>
        </c:ser>
        <c:axId val="98011008"/>
        <c:axId val="98012544"/>
      </c:barChart>
      <c:catAx>
        <c:axId val="98011008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012544"/>
        <c:crosses val="autoZero"/>
        <c:lblAlgn val="ctr"/>
        <c:lblOffset val="100"/>
        <c:tickLblSkip val="1"/>
        <c:tickMarkSkip val="1"/>
      </c:catAx>
      <c:valAx>
        <c:axId val="980125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011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003102378490153"/>
          <c:y val="0.50677966101694916"/>
          <c:w val="8.5832471561530524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 sz="3600"/>
              <a:t>Copper</a:t>
            </a:r>
          </a:p>
        </c:rich>
      </c:tx>
      <c:layout>
        <c:manualLayout>
          <c:xMode val="edge"/>
          <c:yMode val="edge"/>
          <c:x val="0.36159944846604619"/>
          <c:y val="2.259887005649720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1706308169596704E-2"/>
          <c:y val="0.11694915254237288"/>
          <c:w val="0.87383660806618535"/>
          <c:h val="0.81525423728813706"/>
        </c:manualLayout>
      </c:layout>
      <c:barChart>
        <c:barDir val="col"/>
        <c:grouping val="clustered"/>
        <c:ser>
          <c:idx val="0"/>
          <c:order val="0"/>
          <c:tx>
            <c:v>Metros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Dados!$E$36:$P$36</c:f>
              <c:numCache>
                <c:formatCode>General</c:formatCode>
                <c:ptCount val="12"/>
                <c:pt idx="0">
                  <c:v>1460</c:v>
                </c:pt>
                <c:pt idx="1">
                  <c:v>0</c:v>
                </c:pt>
              </c:numCache>
            </c:numRef>
          </c:val>
        </c:ser>
        <c:axId val="98160000"/>
        <c:axId val="98182272"/>
      </c:barChart>
      <c:catAx>
        <c:axId val="98160000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182272"/>
        <c:crosses val="autoZero"/>
        <c:lblAlgn val="ctr"/>
        <c:lblOffset val="100"/>
        <c:tickLblSkip val="1"/>
        <c:tickMarkSkip val="1"/>
      </c:catAx>
      <c:valAx>
        <c:axId val="981822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160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691830403309262"/>
          <c:y val="0.50677966101694916"/>
          <c:w val="5.894519131334023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Supino</a:t>
            </a:r>
          </a:p>
        </c:rich>
      </c:tx>
      <c:layout>
        <c:manualLayout>
          <c:xMode val="edge"/>
          <c:yMode val="edge"/>
          <c:x val="0.40951396070320639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1106514994829357"/>
          <c:h val="0.71694915254237535"/>
        </c:manualLayout>
      </c:layout>
      <c:barChart>
        <c:barDir val="col"/>
        <c:grouping val="clustered"/>
        <c:ser>
          <c:idx val="0"/>
          <c:order val="0"/>
          <c:tx>
            <c:v>Kg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Dados!$E$37:$P$37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98219136"/>
        <c:axId val="98220672"/>
      </c:barChart>
      <c:catAx>
        <c:axId val="9821913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220672"/>
        <c:crosses val="autoZero"/>
        <c:lblAlgn val="ctr"/>
        <c:lblOffset val="100"/>
        <c:tickLblSkip val="1"/>
        <c:tickMarkSkip val="1"/>
      </c:catAx>
      <c:valAx>
        <c:axId val="982206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219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966907962771464"/>
          <c:y val="0.55593220338983063"/>
          <c:w val="3.619441571871769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Agachamento</a:t>
            </a:r>
          </a:p>
        </c:rich>
      </c:tx>
      <c:layout>
        <c:manualLayout>
          <c:xMode val="edge"/>
          <c:yMode val="edge"/>
          <c:x val="0.32885211995863606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1106514994829357"/>
          <c:h val="0.71694915254237535"/>
        </c:manualLayout>
      </c:layout>
      <c:barChart>
        <c:barDir val="col"/>
        <c:grouping val="clustered"/>
        <c:ser>
          <c:idx val="0"/>
          <c:order val="0"/>
          <c:tx>
            <c:v>Kg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Dados!$E$38:$P$38</c:f>
              <c:numCache>
                <c:formatCode>General</c:formatCode>
                <c:ptCount val="12"/>
                <c:pt idx="0">
                  <c:v>29</c:v>
                </c:pt>
                <c:pt idx="1">
                  <c:v>0</c:v>
                </c:pt>
              </c:numCache>
            </c:numRef>
          </c:val>
        </c:ser>
        <c:axId val="98286208"/>
        <c:axId val="98300288"/>
      </c:barChart>
      <c:catAx>
        <c:axId val="98286208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300288"/>
        <c:crosses val="autoZero"/>
        <c:lblAlgn val="ctr"/>
        <c:lblOffset val="100"/>
        <c:tickLblSkip val="1"/>
        <c:tickMarkSkip val="1"/>
      </c:catAx>
      <c:valAx>
        <c:axId val="98300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28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966907962771464"/>
          <c:y val="0.55593220338983063"/>
          <c:w val="3.619441571871769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Biceps Barra</a:t>
            </a:r>
          </a:p>
        </c:rich>
      </c:tx>
      <c:layout>
        <c:manualLayout>
          <c:xMode val="edge"/>
          <c:yMode val="edge"/>
          <c:x val="0.33815925542916236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228541882109632E-2"/>
          <c:y val="0.21525423728813589"/>
          <c:w val="0.91106514994829357"/>
          <c:h val="0.71694915254237535"/>
        </c:manualLayout>
      </c:layout>
      <c:barChart>
        <c:barDir val="col"/>
        <c:grouping val="clustered"/>
        <c:ser>
          <c:idx val="0"/>
          <c:order val="0"/>
          <c:tx>
            <c:v>Kg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Dados!$E$39:$P$39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98344960"/>
        <c:axId val="98346496"/>
      </c:barChart>
      <c:catAx>
        <c:axId val="98344960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346496"/>
        <c:crosses val="autoZero"/>
        <c:lblAlgn val="ctr"/>
        <c:lblOffset val="100"/>
        <c:tickLblSkip val="1"/>
        <c:tickMarkSkip val="1"/>
      </c:catAx>
      <c:valAx>
        <c:axId val="98346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344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966907962771464"/>
          <c:y val="0.55593220338983063"/>
          <c:w val="3.619441571871769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48"/>
  <c:chart>
    <c:title>
      <c:tx>
        <c:rich>
          <a:bodyPr/>
          <a:lstStyle/>
          <a:p>
            <a:pPr>
              <a:defRPr/>
            </a:pPr>
            <a:r>
              <a:rPr lang="pt-PT"/>
              <a:t>Kcal Aprox. Equilibrio Kg-Sedentário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Dados!$E$56:$P$56</c:f>
              <c:numCache>
                <c:formatCode>0.00</c:formatCode>
                <c:ptCount val="12"/>
                <c:pt idx="0" formatCode="0">
                  <c:v>1575</c:v>
                </c:pt>
                <c:pt idx="1">
                  <c:v>1588</c:v>
                </c:pt>
              </c:numCache>
            </c:numRef>
          </c:val>
        </c:ser>
        <c:axId val="97288576"/>
        <c:axId val="97290112"/>
      </c:barChart>
      <c:catAx>
        <c:axId val="97288576"/>
        <c:scaling>
          <c:orientation val="minMax"/>
        </c:scaling>
        <c:axPos val="b"/>
        <c:numFmt formatCode="dd/mmm" sourceLinked="1"/>
        <c:majorTickMark val="none"/>
        <c:tickLblPos val="nextTo"/>
        <c:crossAx val="97290112"/>
        <c:crosses val="autoZero"/>
        <c:lblAlgn val="ctr"/>
        <c:lblOffset val="100"/>
      </c:catAx>
      <c:valAx>
        <c:axId val="97290112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97288576"/>
        <c:crosses val="autoZero"/>
        <c:crossBetween val="between"/>
      </c:valAx>
    </c:plotArea>
    <c:plotVisOnly val="1"/>
  </c:chart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48"/>
  <c:chart>
    <c:title>
      <c:tx>
        <c:rich>
          <a:bodyPr/>
          <a:lstStyle/>
          <a:p>
            <a:pPr>
              <a:defRPr/>
            </a:pPr>
            <a:r>
              <a:rPr lang="pt-PT"/>
              <a:t>Kcal Aprox. Equilibrio Kg - Activo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Dados!$E$57:$P$57</c:f>
              <c:numCache>
                <c:formatCode>0.00</c:formatCode>
                <c:ptCount val="12"/>
                <c:pt idx="0" formatCode="0">
                  <c:v>1809</c:v>
                </c:pt>
                <c:pt idx="1">
                  <c:v>2272</c:v>
                </c:pt>
              </c:numCache>
            </c:numRef>
          </c:val>
        </c:ser>
        <c:axId val="97932800"/>
        <c:axId val="97934336"/>
      </c:barChart>
      <c:catAx>
        <c:axId val="97932800"/>
        <c:scaling>
          <c:orientation val="minMax"/>
        </c:scaling>
        <c:axPos val="b"/>
        <c:numFmt formatCode="dd/mmm" sourceLinked="1"/>
        <c:majorTickMark val="none"/>
        <c:tickLblPos val="nextTo"/>
        <c:crossAx val="97934336"/>
        <c:crosses val="autoZero"/>
        <c:lblAlgn val="ctr"/>
        <c:lblOffset val="100"/>
      </c:catAx>
      <c:valAx>
        <c:axId val="97934336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97932800"/>
        <c:crosses val="autoZero"/>
        <c:crossBetween val="between"/>
      </c:valAx>
    </c:plotArea>
    <c:plotVisOnly val="1"/>
  </c:chart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Outra3</a:t>
            </a:r>
          </a:p>
        </c:rich>
      </c:tx>
      <c:layout>
        <c:manualLayout>
          <c:xMode val="edge"/>
          <c:yMode val="edge"/>
          <c:x val="0.41261633919338181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330920372285424E-2"/>
          <c:y val="0.21525423728813589"/>
          <c:w val="0.88624612202688724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Dados!$E$40:$P$40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98537472"/>
        <c:axId val="98539008"/>
      </c:barChart>
      <c:catAx>
        <c:axId val="98537472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539008"/>
        <c:crosses val="autoZero"/>
        <c:lblAlgn val="ctr"/>
        <c:lblOffset val="100"/>
        <c:tickLblSkip val="1"/>
        <c:tickMarkSkip val="1"/>
      </c:catAx>
      <c:valAx>
        <c:axId val="98539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53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795243019648511"/>
          <c:y val="0.55593220338983063"/>
          <c:w val="5.7911065149948454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Outra4</a:t>
            </a:r>
          </a:p>
        </c:rich>
      </c:tx>
      <c:layout>
        <c:manualLayout>
          <c:xMode val="edge"/>
          <c:yMode val="edge"/>
          <c:x val="0.41261633919338181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330920372285424E-2"/>
          <c:y val="0.21525423728813589"/>
          <c:w val="0.88624612202688724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Dados!$E$41:$P$41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98567680"/>
        <c:axId val="98569216"/>
      </c:barChart>
      <c:catAx>
        <c:axId val="98567680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569216"/>
        <c:crosses val="autoZero"/>
        <c:lblAlgn val="ctr"/>
        <c:lblOffset val="100"/>
        <c:tickLblSkip val="1"/>
        <c:tickMarkSkip val="1"/>
      </c:catAx>
      <c:valAx>
        <c:axId val="98569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567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795243019648511"/>
          <c:y val="0.55593220338983063"/>
          <c:w val="5.7911065149948454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/>
            </a:pPr>
            <a:r>
              <a:rPr lang="pt-PT" sz="3600" b="1"/>
              <a:t>% Massa Magra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Dados!$E$47:$P$47</c:f>
              <c:numCache>
                <c:formatCode>0.00</c:formatCode>
                <c:ptCount val="12"/>
                <c:pt idx="0">
                  <c:v>55.346999080145224</c:v>
                </c:pt>
                <c:pt idx="1">
                  <c:v>0</c:v>
                </c:pt>
                <c:pt idx="2">
                  <c:v>98.075665097956659</c:v>
                </c:pt>
                <c:pt idx="3">
                  <c:v>98.075665097956659</c:v>
                </c:pt>
                <c:pt idx="4">
                  <c:v>98.075665097956659</c:v>
                </c:pt>
                <c:pt idx="5">
                  <c:v>98.075665097956659</c:v>
                </c:pt>
                <c:pt idx="6">
                  <c:v>98.075665097956659</c:v>
                </c:pt>
                <c:pt idx="7">
                  <c:v>98.075665097956659</c:v>
                </c:pt>
                <c:pt idx="8">
                  <c:v>98.075665097956659</c:v>
                </c:pt>
                <c:pt idx="9">
                  <c:v>98.075665097956659</c:v>
                </c:pt>
                <c:pt idx="10">
                  <c:v>98.075665097956659</c:v>
                </c:pt>
                <c:pt idx="11">
                  <c:v>98.075665097956659</c:v>
                </c:pt>
              </c:numCache>
            </c:numRef>
          </c:val>
        </c:ser>
        <c:axId val="95516928"/>
        <c:axId val="95531008"/>
      </c:barChart>
      <c:catAx>
        <c:axId val="95516928"/>
        <c:scaling>
          <c:orientation val="minMax"/>
        </c:scaling>
        <c:axPos val="b"/>
        <c:numFmt formatCode="dd/mmm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5531008"/>
        <c:crosses val="autoZero"/>
        <c:lblAlgn val="ctr"/>
        <c:lblOffset val="100"/>
        <c:tickLblSkip val="1"/>
        <c:tickMarkSkip val="1"/>
      </c:catAx>
      <c:valAx>
        <c:axId val="955310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5516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Outra5</a:t>
            </a:r>
          </a:p>
        </c:rich>
      </c:tx>
      <c:layout>
        <c:manualLayout>
          <c:xMode val="edge"/>
          <c:yMode val="edge"/>
          <c:x val="0.41261633919338181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330920372285424E-2"/>
          <c:y val="0.21525423728813589"/>
          <c:w val="0.88624612202688724"/>
          <c:h val="0.7169491525423753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Dados!$E$42:$P$42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98659328"/>
        <c:axId val="98665216"/>
      </c:barChart>
      <c:catAx>
        <c:axId val="98659328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665216"/>
        <c:crosses val="autoZero"/>
        <c:lblAlgn val="ctr"/>
        <c:lblOffset val="100"/>
        <c:tickLblSkip val="1"/>
        <c:tickMarkSkip val="1"/>
      </c:catAx>
      <c:valAx>
        <c:axId val="986652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659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795243019648511"/>
          <c:y val="0.55593220338983063"/>
          <c:w val="5.7911065149948454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/>
              <a:t>Outra6</a:t>
            </a:r>
          </a:p>
        </c:rich>
      </c:tx>
      <c:layout>
        <c:manualLayout>
          <c:xMode val="edge"/>
          <c:yMode val="edge"/>
          <c:x val="0.47362978283350582"/>
          <c:y val="2.03389830508474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330920372285424E-2"/>
          <c:y val="0.11694915254237288"/>
          <c:w val="0.88624612202688724"/>
          <c:h val="0.8152542372881370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Dados!$E$43:$P$43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98702080"/>
        <c:axId val="98703616"/>
      </c:barChart>
      <c:catAx>
        <c:axId val="98702080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703616"/>
        <c:crosses val="autoZero"/>
        <c:lblAlgn val="ctr"/>
        <c:lblOffset val="100"/>
        <c:tickLblSkip val="1"/>
        <c:tickMarkSkip val="1"/>
      </c:catAx>
      <c:valAx>
        <c:axId val="98703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8702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795243019648511"/>
          <c:y val="0.50677966101694916"/>
          <c:w val="5.7911065149948454E-2"/>
          <c:h val="3.559322033898305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48"/>
  <c:chart>
    <c:title/>
    <c:plotArea>
      <c:layout/>
      <c:barChart>
        <c:barDir val="col"/>
        <c:grouping val="clustered"/>
        <c:ser>
          <c:idx val="0"/>
          <c:order val="0"/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Dados!$E$58:$P$58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98764288"/>
        <c:axId val="98765824"/>
      </c:barChart>
      <c:catAx>
        <c:axId val="98764288"/>
        <c:scaling>
          <c:orientation val="minMax"/>
        </c:scaling>
        <c:axPos val="b"/>
        <c:numFmt formatCode="dd/mmm" sourceLinked="1"/>
        <c:majorTickMark val="none"/>
        <c:tickLblPos val="nextTo"/>
        <c:crossAx val="98765824"/>
        <c:crosses val="autoZero"/>
        <c:lblAlgn val="ctr"/>
        <c:lblOffset val="100"/>
      </c:catAx>
      <c:valAx>
        <c:axId val="98765824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98764288"/>
        <c:crosses val="autoZero"/>
        <c:crossBetween val="between"/>
      </c:valAx>
    </c:plotArea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 sz="3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PT" sz="3600"/>
              <a:t>Peso Massa Magra (Kg)</a:t>
            </a:r>
          </a:p>
        </c:rich>
      </c:tx>
      <c:layout>
        <c:manualLayout>
          <c:xMode val="edge"/>
          <c:yMode val="edge"/>
          <c:x val="0.21268528093760791"/>
          <c:y val="1.355932203389829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4808686659772524E-2"/>
          <c:y val="0.11694915254237288"/>
          <c:w val="0.93485005170630819"/>
          <c:h val="0.8152542372881370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Dados!$E$49:$P$49</c:f>
              <c:numCache>
                <c:formatCode>0.00</c:formatCode>
                <c:ptCount val="12"/>
                <c:pt idx="0">
                  <c:v>44.443640261356613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95666176"/>
        <c:axId val="95667712"/>
      </c:barChart>
      <c:catAx>
        <c:axId val="95666176"/>
        <c:scaling>
          <c:orientation val="minMax"/>
        </c:scaling>
        <c:axPos val="b"/>
        <c:numFmt formatCode="dd/mmm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5667712"/>
        <c:crosses val="autoZero"/>
        <c:lblAlgn val="ctr"/>
        <c:lblOffset val="100"/>
        <c:tickLblSkip val="1"/>
        <c:tickMarkSkip val="1"/>
      </c:catAx>
      <c:valAx>
        <c:axId val="956677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95666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42"/>
  <c:chart>
    <c:title>
      <c:tx>
        <c:rich>
          <a:bodyPr/>
          <a:lstStyle/>
          <a:p>
            <a:pPr>
              <a:defRPr/>
            </a:pPr>
            <a:r>
              <a:rPr lang="en-US"/>
              <a:t>Kg de Massa Gordura Vs Magra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v>Massa Gorda Kg</c:v>
          </c:tx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Dados!$E$48:$P$48</c:f>
              <c:numCache>
                <c:formatCode>0.00</c:formatCode>
                <c:ptCount val="12"/>
                <c:pt idx="0">
                  <c:v>35.856359738643384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Massa Magra Kg</c:v>
          </c:tx>
          <c:spPr>
            <a:effectLst>
              <a:outerShdw blurRad="40000" dist="23000" dir="5400000" sx="1000" sy="1000" rotWithShape="0">
                <a:srgbClr val="000000">
                  <a:alpha val="35000"/>
                </a:srgbClr>
              </a:outerShdw>
            </a:effectLst>
          </c:spPr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Dados!$E$49:$P$49</c:f>
              <c:numCache>
                <c:formatCode>0.00</c:formatCode>
                <c:ptCount val="12"/>
                <c:pt idx="0">
                  <c:v>44.443640261356613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0"/>
        <c:axId val="95696768"/>
        <c:axId val="95698304"/>
      </c:barChart>
      <c:catAx>
        <c:axId val="95696768"/>
        <c:scaling>
          <c:orientation val="minMax"/>
        </c:scaling>
        <c:axPos val="b"/>
        <c:numFmt formatCode="dd/mmm" sourceLinked="1"/>
        <c:majorTickMark val="none"/>
        <c:tickLblPos val="nextTo"/>
        <c:crossAx val="95698304"/>
        <c:crosses val="autoZero"/>
        <c:lblAlgn val="ctr"/>
        <c:lblOffset val="100"/>
      </c:catAx>
      <c:valAx>
        <c:axId val="95698304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95696768"/>
        <c:crosses val="autoZero"/>
        <c:crossBetween val="between"/>
      </c:valAx>
      <c:spPr>
        <a:gradFill>
          <a:gsLst>
            <a:gs pos="0">
              <a:srgbClr val="000000"/>
            </a:gs>
            <a:gs pos="20000">
              <a:srgbClr val="000040"/>
            </a:gs>
            <a:gs pos="50000">
              <a:srgbClr val="400040"/>
            </a:gs>
            <a:gs pos="75000">
              <a:srgbClr val="8F0040"/>
            </a:gs>
            <a:gs pos="89999">
              <a:srgbClr val="F27300"/>
            </a:gs>
            <a:gs pos="100000">
              <a:srgbClr val="FFBF00"/>
            </a:gs>
          </a:gsLst>
          <a:lin ang="5400000" scaled="0"/>
        </a:gradFill>
      </c:spPr>
    </c:plotArea>
    <c:legend>
      <c:legendPos val="r"/>
      <c:txPr>
        <a:bodyPr/>
        <a:lstStyle/>
        <a:p>
          <a:pPr>
            <a:defRPr sz="1400" baseline="0"/>
          </a:pPr>
          <a:endParaRPr lang="pt-PT"/>
        </a:p>
      </c:txPr>
    </c:legend>
    <c:plotVisOnly val="1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42"/>
  <c:chart>
    <c:title>
      <c:tx>
        <c:rich>
          <a:bodyPr/>
          <a:lstStyle/>
          <a:p>
            <a:pPr>
              <a:defRPr sz="2800"/>
            </a:pPr>
            <a:r>
              <a:rPr lang="pt-PT" sz="2800"/>
              <a:t>Massa Magra Vs Massa Gorda em %</a:t>
            </a:r>
          </a:p>
        </c:rich>
      </c:tx>
    </c:title>
    <c:plotArea>
      <c:layout>
        <c:manualLayout>
          <c:layoutTarget val="inner"/>
          <c:xMode val="edge"/>
          <c:yMode val="edge"/>
          <c:x val="4.9047628531080391E-2"/>
          <c:y val="8.5768649266355731E-2"/>
          <c:w val="0.80406910203489312"/>
          <c:h val="0.84802408779977456"/>
        </c:manualLayout>
      </c:layout>
      <c:barChart>
        <c:barDir val="col"/>
        <c:grouping val="clustered"/>
        <c:ser>
          <c:idx val="0"/>
          <c:order val="0"/>
          <c:tx>
            <c:v>% Massa Gorda</c:v>
          </c:tx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Dados!$E$46:$P$46</c:f>
              <c:numCache>
                <c:formatCode>0.00</c:formatCode>
                <c:ptCount val="12"/>
                <c:pt idx="0">
                  <c:v>44.653000919854776</c:v>
                </c:pt>
                <c:pt idx="1">
                  <c:v>0</c:v>
                </c:pt>
                <c:pt idx="2">
                  <c:v>1.9243349020433342</c:v>
                </c:pt>
                <c:pt idx="3">
                  <c:v>1.9243349020433342</c:v>
                </c:pt>
                <c:pt idx="4">
                  <c:v>1.9243349020433342</c:v>
                </c:pt>
                <c:pt idx="5">
                  <c:v>1.9243349020433342</c:v>
                </c:pt>
                <c:pt idx="6">
                  <c:v>1.9243349020433342</c:v>
                </c:pt>
                <c:pt idx="7">
                  <c:v>1.9243349020433342</c:v>
                </c:pt>
                <c:pt idx="8">
                  <c:v>1.9243349020433342</c:v>
                </c:pt>
                <c:pt idx="9">
                  <c:v>1.9243349020433342</c:v>
                </c:pt>
                <c:pt idx="10">
                  <c:v>1.9243349020433342</c:v>
                </c:pt>
                <c:pt idx="11">
                  <c:v>1.9243349020433342</c:v>
                </c:pt>
              </c:numCache>
            </c:numRef>
          </c:val>
        </c:ser>
        <c:ser>
          <c:idx val="1"/>
          <c:order val="1"/>
          <c:tx>
            <c:v>% Massa Magra</c:v>
          </c:tx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Dados!$E$47:$P$47</c:f>
              <c:numCache>
                <c:formatCode>0.00</c:formatCode>
                <c:ptCount val="12"/>
                <c:pt idx="0">
                  <c:v>55.346999080145224</c:v>
                </c:pt>
                <c:pt idx="1">
                  <c:v>0</c:v>
                </c:pt>
                <c:pt idx="2">
                  <c:v>98.075665097956659</c:v>
                </c:pt>
                <c:pt idx="3">
                  <c:v>98.075665097956659</c:v>
                </c:pt>
                <c:pt idx="4">
                  <c:v>98.075665097956659</c:v>
                </c:pt>
                <c:pt idx="5">
                  <c:v>98.075665097956659</c:v>
                </c:pt>
                <c:pt idx="6">
                  <c:v>98.075665097956659</c:v>
                </c:pt>
                <c:pt idx="7">
                  <c:v>98.075665097956659</c:v>
                </c:pt>
                <c:pt idx="8">
                  <c:v>98.075665097956659</c:v>
                </c:pt>
                <c:pt idx="9">
                  <c:v>98.075665097956659</c:v>
                </c:pt>
                <c:pt idx="10">
                  <c:v>98.075665097956659</c:v>
                </c:pt>
                <c:pt idx="11">
                  <c:v>98.075665097956659</c:v>
                </c:pt>
              </c:numCache>
            </c:numRef>
          </c:val>
        </c:ser>
        <c:gapWidth val="0"/>
        <c:axId val="95834496"/>
        <c:axId val="95836032"/>
      </c:barChart>
      <c:catAx>
        <c:axId val="95834496"/>
        <c:scaling>
          <c:orientation val="minMax"/>
        </c:scaling>
        <c:axPos val="b"/>
        <c:numFmt formatCode="dd/mmm" sourceLinked="1"/>
        <c:majorTickMark val="none"/>
        <c:tickLblPos val="nextTo"/>
        <c:crossAx val="95836032"/>
        <c:crosses val="autoZero"/>
        <c:lblAlgn val="ctr"/>
        <c:lblOffset val="100"/>
      </c:catAx>
      <c:valAx>
        <c:axId val="95836032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95834496"/>
        <c:crosses val="autoZero"/>
        <c:crossBetween val="between"/>
      </c:valAx>
      <c:spPr>
        <a:gradFill>
          <a:gsLst>
            <a:gs pos="0">
              <a:srgbClr val="000000"/>
            </a:gs>
            <a:gs pos="20000">
              <a:srgbClr val="000040"/>
            </a:gs>
            <a:gs pos="50000">
              <a:srgbClr val="400040"/>
            </a:gs>
            <a:gs pos="75000">
              <a:srgbClr val="8F0040"/>
            </a:gs>
            <a:gs pos="89999">
              <a:srgbClr val="F27300"/>
            </a:gs>
            <a:gs pos="100000">
              <a:srgbClr val="FFBF00"/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.85767391815685923"/>
          <c:y val="0.49470960783495593"/>
          <c:w val="0.13549030045681354"/>
          <c:h val="0.11448542180934544"/>
        </c:manualLayout>
      </c:layout>
      <c:txPr>
        <a:bodyPr/>
        <a:lstStyle/>
        <a:p>
          <a:pPr>
            <a:defRPr sz="1400" baseline="0"/>
          </a:pPr>
          <a:endParaRPr lang="pt-PT"/>
        </a:p>
      </c:txPr>
    </c:legend>
    <c:plotVisOnly val="1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48"/>
  <c:chart>
    <c:title>
      <c:tx>
        <c:rich>
          <a:bodyPr/>
          <a:lstStyle/>
          <a:p>
            <a:pPr>
              <a:defRPr/>
            </a:pPr>
            <a:r>
              <a:rPr lang="pt-PT"/>
              <a:t>% Massa Muscular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Dados!$E$6:$P$6</c:f>
              <c:numCache>
                <c:formatCode>dd/mmm</c:formatCode>
                <c:ptCount val="12"/>
                <c:pt idx="0">
                  <c:v>40241</c:v>
                </c:pt>
                <c:pt idx="1">
                  <c:v>40252</c:v>
                </c:pt>
              </c:numCache>
            </c:numRef>
          </c:cat>
          <c:val>
            <c:numRef>
              <c:f>Dados!$E$51:$P$51</c:f>
              <c:numCache>
                <c:formatCode>0.00</c:formatCode>
                <c:ptCount val="12"/>
                <c:pt idx="0">
                  <c:v>32.4</c:v>
                </c:pt>
                <c:pt idx="1">
                  <c:v>32.4</c:v>
                </c:pt>
              </c:numCache>
            </c:numRef>
          </c:val>
        </c:ser>
        <c:axId val="95875840"/>
        <c:axId val="95877376"/>
      </c:barChart>
      <c:catAx>
        <c:axId val="95875840"/>
        <c:scaling>
          <c:orientation val="minMax"/>
        </c:scaling>
        <c:axPos val="b"/>
        <c:numFmt formatCode="dd/mmm" sourceLinked="1"/>
        <c:majorTickMark val="none"/>
        <c:tickLblPos val="nextTo"/>
        <c:crossAx val="95877376"/>
        <c:crosses val="autoZero"/>
        <c:lblAlgn val="ctr"/>
        <c:lblOffset val="100"/>
      </c:catAx>
      <c:valAx>
        <c:axId val="95877376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95875840"/>
        <c:crosses val="autoZero"/>
        <c:crossBetween val="between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chart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chart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chart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chart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chart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chart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chart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chart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chart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chart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chart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chart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37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38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39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40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41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42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43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44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45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46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47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48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49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51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52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/>
  </sheetViews>
  <pageMargins left="0.75" right="0.75" top="1" bottom="1" header="0" footer="0"/>
  <headerFooter alignWithMargins="0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5</xdr:row>
      <xdr:rowOff>19050</xdr:rowOff>
    </xdr:from>
    <xdr:to>
      <xdr:col>10</xdr:col>
      <xdr:colOff>266700</xdr:colOff>
      <xdr:row>21</xdr:row>
      <xdr:rowOff>133350</xdr:rowOff>
    </xdr:to>
    <xdr:pic>
      <xdr:nvPicPr>
        <xdr:cNvPr id="2049" name="Picture 1" descr="LogoFracaQualidad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1419225"/>
          <a:ext cx="3905250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0</xdr:row>
      <xdr:rowOff>38100</xdr:rowOff>
    </xdr:from>
    <xdr:to>
      <xdr:col>15</xdr:col>
      <xdr:colOff>590550</xdr:colOff>
      <xdr:row>3</xdr:row>
      <xdr:rowOff>142875</xdr:rowOff>
    </xdr:to>
    <xdr:pic>
      <xdr:nvPicPr>
        <xdr:cNvPr id="1025" name="Picture 1" descr="LogoFracaQualidad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43950" y="38100"/>
          <a:ext cx="10953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vasco.p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asco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25"/>
  <sheetViews>
    <sheetView showGridLines="0" workbookViewId="0">
      <selection activeCell="C4" sqref="C4"/>
    </sheetView>
  </sheetViews>
  <sheetFormatPr defaultRowHeight="12.75"/>
  <cols>
    <col min="2" max="2" width="12.7109375" bestFit="1" customWidth="1"/>
  </cols>
  <sheetData>
    <row r="3" spans="2:5" ht="26.25">
      <c r="B3" s="86" t="s">
        <v>320</v>
      </c>
      <c r="C3" s="87" t="s">
        <v>329</v>
      </c>
    </row>
    <row r="4" spans="2:5" ht="59.25">
      <c r="E4" s="10" t="s">
        <v>35</v>
      </c>
    </row>
    <row r="25" spans="5:5" ht="60">
      <c r="E25" s="11" t="s">
        <v>36</v>
      </c>
    </row>
  </sheetData>
  <phoneticPr fontId="0" type="noConversion"/>
  <hyperlinks>
    <hyperlink ref="E4" r:id="rId1"/>
  </hyperlinks>
  <pageMargins left="0.75" right="0.75" top="1" bottom="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P64"/>
  <sheetViews>
    <sheetView showGridLines="0" tabSelected="1" topLeftCell="A44" zoomScale="80" zoomScaleNormal="80" workbookViewId="0">
      <selection activeCell="F46" sqref="F46"/>
    </sheetView>
  </sheetViews>
  <sheetFormatPr defaultRowHeight="12.75"/>
  <cols>
    <col min="1" max="1" width="1.85546875" customWidth="1"/>
    <col min="2" max="2" width="18.140625" customWidth="1"/>
    <col min="5" max="5" width="13.140625" bestFit="1" customWidth="1"/>
    <col min="6" max="6" width="10.7109375" bestFit="1" customWidth="1"/>
  </cols>
  <sheetData>
    <row r="1" spans="2:16" ht="15.75">
      <c r="B1" s="5" t="s">
        <v>31</v>
      </c>
      <c r="C1" s="84" t="s">
        <v>329</v>
      </c>
    </row>
    <row r="2" spans="2:16" ht="20.25">
      <c r="B2" s="5" t="s">
        <v>32</v>
      </c>
      <c r="C2" s="6">
        <v>30</v>
      </c>
      <c r="I2" s="8" t="s">
        <v>35</v>
      </c>
    </row>
    <row r="3" spans="2:16" ht="15.75">
      <c r="B3" s="5" t="s">
        <v>33</v>
      </c>
      <c r="C3" s="6">
        <v>1.62</v>
      </c>
    </row>
    <row r="4" spans="2:16" ht="13.5" thickBot="1"/>
    <row r="5" spans="2:16" ht="21" thickBot="1">
      <c r="B5" s="96" t="s">
        <v>0</v>
      </c>
      <c r="C5" s="97"/>
      <c r="D5" s="98"/>
      <c r="E5" s="102" t="s">
        <v>330</v>
      </c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4"/>
    </row>
    <row r="6" spans="2:16" ht="13.5" thickBot="1">
      <c r="B6" s="99"/>
      <c r="C6" s="100"/>
      <c r="D6" s="101"/>
      <c r="E6" s="1">
        <v>40241</v>
      </c>
      <c r="F6" s="1">
        <v>40252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6.5" thickBot="1">
      <c r="B7" s="93" t="s">
        <v>1</v>
      </c>
      <c r="C7" s="90" t="s">
        <v>2</v>
      </c>
      <c r="D7" s="92"/>
      <c r="E7" s="2">
        <v>80.3</v>
      </c>
      <c r="F7" s="2">
        <v>79.599999999999994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ht="16.5" thickBot="1">
      <c r="B8" s="95"/>
      <c r="C8" s="90" t="s">
        <v>3</v>
      </c>
      <c r="D8" s="92"/>
      <c r="E8" s="2">
        <v>39.1</v>
      </c>
      <c r="F8" s="2">
        <v>36.299999999999997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ht="16.5" thickBot="1">
      <c r="B9" s="93" t="s">
        <v>4</v>
      </c>
      <c r="C9" s="93" t="s">
        <v>5</v>
      </c>
      <c r="D9" s="3" t="s">
        <v>6</v>
      </c>
      <c r="E9" s="2">
        <v>97.5</v>
      </c>
      <c r="F9" s="4" t="s">
        <v>331</v>
      </c>
      <c r="G9" s="4"/>
      <c r="H9" s="4"/>
      <c r="I9" s="2"/>
      <c r="J9" s="4"/>
      <c r="K9" s="4"/>
      <c r="L9" s="4"/>
      <c r="M9" s="2"/>
      <c r="N9" s="4"/>
      <c r="O9" s="4"/>
      <c r="P9" s="2"/>
    </row>
    <row r="10" spans="2:16" ht="16.5" thickBot="1">
      <c r="B10" s="94"/>
      <c r="C10" s="94"/>
      <c r="D10" s="3" t="s">
        <v>7</v>
      </c>
      <c r="E10" s="2">
        <v>100</v>
      </c>
      <c r="F10" s="4" t="s">
        <v>331</v>
      </c>
      <c r="G10" s="4"/>
      <c r="H10" s="4"/>
      <c r="I10" s="2"/>
      <c r="J10" s="4"/>
      <c r="K10" s="4"/>
      <c r="L10" s="4"/>
      <c r="M10" s="2"/>
      <c r="N10" s="4"/>
      <c r="O10" s="4"/>
      <c r="P10" s="2"/>
    </row>
    <row r="11" spans="2:16" ht="16.5" thickBot="1">
      <c r="B11" s="94"/>
      <c r="C11" s="95"/>
      <c r="D11" s="3" t="s">
        <v>8</v>
      </c>
      <c r="E11" s="2">
        <v>102.5</v>
      </c>
      <c r="F11" s="4" t="s">
        <v>331</v>
      </c>
      <c r="G11" s="4"/>
      <c r="H11" s="4"/>
      <c r="I11" s="2"/>
      <c r="J11" s="4"/>
      <c r="K11" s="4"/>
      <c r="L11" s="4"/>
      <c r="M11" s="2"/>
      <c r="N11" s="4"/>
      <c r="O11" s="4"/>
      <c r="P11" s="2"/>
    </row>
    <row r="12" spans="2:16" ht="16.5" thickBot="1">
      <c r="B12" s="94"/>
      <c r="C12" s="90" t="s">
        <v>9</v>
      </c>
      <c r="D12" s="92"/>
      <c r="E12" s="2">
        <v>32.5</v>
      </c>
      <c r="F12" s="4" t="s">
        <v>331</v>
      </c>
      <c r="G12" s="4"/>
      <c r="H12" s="4"/>
      <c r="I12" s="2"/>
      <c r="J12" s="4"/>
      <c r="K12" s="4"/>
      <c r="L12" s="4"/>
      <c r="M12" s="2"/>
      <c r="N12" s="4"/>
      <c r="O12" s="4"/>
      <c r="P12" s="2"/>
    </row>
    <row r="13" spans="2:16" ht="16.5" thickBot="1">
      <c r="B13" s="94"/>
      <c r="C13" s="90" t="s">
        <v>10</v>
      </c>
      <c r="D13" s="92"/>
      <c r="E13" s="2">
        <v>15</v>
      </c>
      <c r="F13" s="4" t="s">
        <v>331</v>
      </c>
      <c r="G13" s="4"/>
      <c r="H13" s="4"/>
      <c r="I13" s="2"/>
      <c r="J13" s="4"/>
      <c r="K13" s="4"/>
      <c r="L13" s="4"/>
      <c r="M13" s="2"/>
      <c r="N13" s="4"/>
      <c r="O13" s="4"/>
      <c r="P13" s="2"/>
    </row>
    <row r="14" spans="2:16" ht="16.5" thickBot="1">
      <c r="B14" s="94"/>
      <c r="C14" s="90" t="s">
        <v>11</v>
      </c>
      <c r="D14" s="92"/>
      <c r="E14" s="2">
        <v>25</v>
      </c>
      <c r="F14" s="4" t="s">
        <v>331</v>
      </c>
      <c r="G14" s="4"/>
      <c r="H14" s="4"/>
      <c r="I14" s="2"/>
      <c r="J14" s="4"/>
      <c r="K14" s="4"/>
      <c r="L14" s="4"/>
      <c r="M14" s="2"/>
      <c r="N14" s="4"/>
      <c r="O14" s="4"/>
      <c r="P14" s="2"/>
    </row>
    <row r="15" spans="2:16" ht="16.5" thickBot="1">
      <c r="B15" s="94"/>
      <c r="C15" s="90" t="s">
        <v>12</v>
      </c>
      <c r="D15" s="92"/>
      <c r="E15" s="2">
        <v>86</v>
      </c>
      <c r="F15" s="2">
        <v>83.5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2:16" ht="16.5" thickBot="1">
      <c r="B16" s="94"/>
      <c r="C16" s="90" t="s">
        <v>13</v>
      </c>
      <c r="D16" s="92"/>
      <c r="E16" s="2">
        <v>100</v>
      </c>
      <c r="F16" s="2">
        <v>98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 ht="16.5" thickBot="1">
      <c r="B17" s="94"/>
      <c r="C17" s="93" t="s">
        <v>14</v>
      </c>
      <c r="D17" s="3" t="s">
        <v>7</v>
      </c>
      <c r="E17" s="2">
        <v>35.5</v>
      </c>
      <c r="F17" s="4" t="s">
        <v>331</v>
      </c>
      <c r="G17" s="4"/>
      <c r="H17" s="4"/>
      <c r="I17" s="2"/>
      <c r="J17" s="4"/>
      <c r="K17" s="4"/>
      <c r="L17" s="4"/>
      <c r="M17" s="2"/>
      <c r="N17" s="4"/>
      <c r="O17" s="4"/>
      <c r="P17" s="2"/>
    </row>
    <row r="18" spans="2:16" ht="16.5" thickBot="1">
      <c r="B18" s="94"/>
      <c r="C18" s="95"/>
      <c r="D18" s="3" t="s">
        <v>15</v>
      </c>
      <c r="E18" s="4" t="s">
        <v>331</v>
      </c>
      <c r="F18" s="4" t="s">
        <v>331</v>
      </c>
      <c r="G18" s="4"/>
      <c r="H18" s="4"/>
      <c r="I18" s="2"/>
      <c r="J18" s="4"/>
      <c r="K18" s="4"/>
      <c r="L18" s="4"/>
      <c r="M18" s="2"/>
      <c r="N18" s="4"/>
      <c r="O18" s="4"/>
      <c r="P18" s="2"/>
    </row>
    <row r="19" spans="2:16" ht="16.5" thickBot="1">
      <c r="B19" s="94"/>
      <c r="C19" s="90" t="s">
        <v>16</v>
      </c>
      <c r="D19" s="92"/>
      <c r="E19" s="2">
        <v>110</v>
      </c>
      <c r="F19" s="4" t="s">
        <v>331</v>
      </c>
      <c r="G19" s="4"/>
      <c r="H19" s="4"/>
      <c r="I19" s="2"/>
      <c r="J19" s="4"/>
      <c r="K19" s="4"/>
      <c r="L19" s="4"/>
      <c r="M19" s="2"/>
      <c r="N19" s="4"/>
      <c r="O19" s="4"/>
      <c r="P19" s="2"/>
    </row>
    <row r="20" spans="2:16" ht="16.5" thickBot="1">
      <c r="B20" s="94"/>
      <c r="C20" s="90" t="s">
        <v>17</v>
      </c>
      <c r="D20" s="92"/>
      <c r="E20" s="2">
        <v>67</v>
      </c>
      <c r="F20" s="4" t="s">
        <v>331</v>
      </c>
      <c r="G20" s="4"/>
      <c r="H20" s="4"/>
      <c r="I20" s="2"/>
      <c r="J20" s="4"/>
      <c r="K20" s="4"/>
      <c r="L20" s="4"/>
      <c r="M20" s="2"/>
      <c r="N20" s="4"/>
      <c r="O20" s="4"/>
      <c r="P20" s="2"/>
    </row>
    <row r="21" spans="2:16" ht="16.5" thickBot="1">
      <c r="B21" s="94"/>
      <c r="C21" s="90" t="s">
        <v>18</v>
      </c>
      <c r="D21" s="92"/>
      <c r="E21" s="2">
        <v>42</v>
      </c>
      <c r="F21" s="4" t="s">
        <v>331</v>
      </c>
      <c r="G21" s="4"/>
      <c r="H21" s="4"/>
      <c r="I21" s="2"/>
      <c r="J21" s="4"/>
      <c r="K21" s="4"/>
      <c r="L21" s="4"/>
      <c r="M21" s="2"/>
      <c r="N21" s="4"/>
      <c r="O21" s="4"/>
      <c r="P21" s="2"/>
    </row>
    <row r="22" spans="2:16" ht="16.5" thickBot="1">
      <c r="B22" s="95"/>
      <c r="C22" s="90" t="s">
        <v>328</v>
      </c>
      <c r="D22" s="92"/>
      <c r="E22" s="2">
        <v>111</v>
      </c>
      <c r="F22" s="4" t="s">
        <v>331</v>
      </c>
      <c r="G22" s="2"/>
      <c r="H22" s="2"/>
      <c r="I22" s="2"/>
      <c r="J22" s="4"/>
      <c r="K22" s="4"/>
      <c r="L22" s="2"/>
      <c r="M22" s="4"/>
      <c r="N22" s="2"/>
      <c r="O22" s="2"/>
      <c r="P22" s="4"/>
    </row>
    <row r="23" spans="2:16" ht="16.5" thickBot="1">
      <c r="B23" s="93" t="s">
        <v>19</v>
      </c>
      <c r="C23" s="90" t="s">
        <v>5</v>
      </c>
      <c r="D23" s="92"/>
      <c r="E23" s="2">
        <v>24</v>
      </c>
      <c r="F23" s="4" t="s">
        <v>331</v>
      </c>
      <c r="G23" s="4"/>
      <c r="H23" s="4"/>
      <c r="I23" s="2"/>
      <c r="J23" s="4"/>
      <c r="K23" s="4"/>
      <c r="L23" s="4"/>
      <c r="M23" s="2"/>
      <c r="N23" s="4"/>
      <c r="O23" s="4"/>
      <c r="P23" s="2"/>
    </row>
    <row r="24" spans="2:16" ht="16.5" thickBot="1">
      <c r="B24" s="94"/>
      <c r="C24" s="90" t="s">
        <v>20</v>
      </c>
      <c r="D24" s="92"/>
      <c r="E24" s="2">
        <v>48</v>
      </c>
      <c r="F24" s="4" t="s">
        <v>331</v>
      </c>
      <c r="G24" s="4"/>
      <c r="H24" s="4"/>
      <c r="I24" s="2"/>
      <c r="J24" s="4"/>
      <c r="K24" s="2"/>
      <c r="L24" s="2"/>
      <c r="M24" s="2"/>
      <c r="N24" s="2"/>
      <c r="O24" s="2"/>
      <c r="P24" s="2"/>
    </row>
    <row r="25" spans="2:16" ht="16.5" thickBot="1">
      <c r="B25" s="94"/>
      <c r="C25" s="90" t="s">
        <v>21</v>
      </c>
      <c r="D25" s="92"/>
      <c r="E25" s="2">
        <v>38</v>
      </c>
      <c r="F25" s="4" t="s">
        <v>331</v>
      </c>
      <c r="G25" s="4"/>
      <c r="H25" s="4"/>
      <c r="I25" s="2"/>
      <c r="J25" s="4"/>
      <c r="K25" s="4"/>
      <c r="L25" s="4"/>
      <c r="M25" s="2"/>
      <c r="N25" s="4"/>
      <c r="O25" s="4"/>
      <c r="P25" s="2"/>
    </row>
    <row r="26" spans="2:16" ht="16.5" thickBot="1">
      <c r="B26" s="94"/>
      <c r="C26" s="90" t="s">
        <v>22</v>
      </c>
      <c r="D26" s="92"/>
      <c r="E26" s="2">
        <v>24</v>
      </c>
      <c r="F26" s="4" t="s">
        <v>331</v>
      </c>
      <c r="G26" s="4"/>
      <c r="H26" s="4"/>
      <c r="I26" s="2"/>
      <c r="J26" s="4"/>
      <c r="K26" s="4"/>
      <c r="L26" s="4"/>
      <c r="M26" s="2"/>
      <c r="N26" s="4"/>
      <c r="O26" s="4"/>
      <c r="P26" s="2"/>
    </row>
    <row r="27" spans="2:16" ht="16.5" thickBot="1">
      <c r="B27" s="94"/>
      <c r="C27" s="90" t="s">
        <v>23</v>
      </c>
      <c r="D27" s="92"/>
      <c r="E27" s="2">
        <v>30</v>
      </c>
      <c r="F27" s="4" t="s">
        <v>331</v>
      </c>
      <c r="G27" s="4"/>
      <c r="H27" s="4"/>
      <c r="I27" s="2"/>
      <c r="J27" s="4"/>
      <c r="K27" s="4"/>
      <c r="L27" s="4"/>
      <c r="M27" s="2"/>
      <c r="N27" s="4"/>
      <c r="O27" s="4"/>
      <c r="P27" s="2"/>
    </row>
    <row r="28" spans="2:16" ht="16.5" thickBot="1">
      <c r="B28" s="94"/>
      <c r="C28" s="90" t="s">
        <v>24</v>
      </c>
      <c r="D28" s="92"/>
      <c r="E28" s="2">
        <v>40</v>
      </c>
      <c r="F28" s="4" t="s">
        <v>331</v>
      </c>
      <c r="G28" s="4"/>
      <c r="H28" s="4"/>
      <c r="I28" s="2"/>
      <c r="J28" s="4"/>
      <c r="K28" s="4"/>
      <c r="L28" s="4"/>
      <c r="M28" s="2"/>
      <c r="N28" s="4"/>
      <c r="O28" s="4"/>
      <c r="P28" s="2"/>
    </row>
    <row r="29" spans="2:16" ht="16.5" thickBot="1">
      <c r="B29" s="94"/>
      <c r="C29" s="90" t="s">
        <v>25</v>
      </c>
      <c r="D29" s="92"/>
      <c r="E29" s="2">
        <v>64</v>
      </c>
      <c r="F29" s="4" t="s">
        <v>331</v>
      </c>
      <c r="G29" s="4"/>
      <c r="H29" s="4"/>
      <c r="I29" s="2"/>
      <c r="J29" s="4"/>
      <c r="K29" s="4"/>
      <c r="L29" s="4"/>
      <c r="M29" s="2"/>
      <c r="N29" s="4"/>
      <c r="O29" s="4"/>
      <c r="P29" s="2"/>
    </row>
    <row r="30" spans="2:16" ht="16.5" thickBot="1">
      <c r="B30" s="94"/>
      <c r="C30" s="90" t="s">
        <v>26</v>
      </c>
      <c r="D30" s="92"/>
      <c r="E30" s="2">
        <v>46</v>
      </c>
      <c r="F30" s="4" t="s">
        <v>331</v>
      </c>
      <c r="G30" s="4"/>
      <c r="H30" s="4"/>
      <c r="I30" s="2"/>
      <c r="J30" s="4"/>
      <c r="K30" s="4"/>
      <c r="L30" s="4"/>
      <c r="M30" s="2"/>
      <c r="N30" s="4"/>
      <c r="O30" s="4"/>
      <c r="P30" s="2"/>
    </row>
    <row r="31" spans="2:16" ht="16.5" thickBot="1">
      <c r="B31" s="94"/>
      <c r="C31" s="90" t="s">
        <v>18</v>
      </c>
      <c r="D31" s="92"/>
      <c r="E31" s="2">
        <v>35</v>
      </c>
      <c r="F31" s="4" t="s">
        <v>331</v>
      </c>
      <c r="G31" s="4"/>
      <c r="H31" s="4"/>
      <c r="I31" s="2"/>
      <c r="J31" s="4"/>
      <c r="K31" s="4"/>
      <c r="L31" s="4"/>
      <c r="M31" s="2"/>
      <c r="N31" s="4"/>
      <c r="O31" s="4"/>
      <c r="P31" s="2"/>
    </row>
    <row r="32" spans="2:16" ht="16.5" thickBot="1">
      <c r="B32" s="95"/>
      <c r="C32" s="90" t="s">
        <v>27</v>
      </c>
      <c r="D32" s="92"/>
      <c r="E32" s="4" t="s">
        <v>331</v>
      </c>
      <c r="F32" s="4" t="s">
        <v>331</v>
      </c>
      <c r="G32" s="2"/>
      <c r="H32" s="2"/>
      <c r="I32" s="2"/>
      <c r="J32" s="4"/>
      <c r="K32" s="2"/>
      <c r="L32" s="4"/>
      <c r="M32" s="2"/>
      <c r="N32" s="4"/>
      <c r="O32" s="4"/>
      <c r="P32" s="4"/>
    </row>
    <row r="33" spans="2:16" ht="16.5" thickBot="1">
      <c r="B33" s="90" t="s">
        <v>336</v>
      </c>
      <c r="C33" s="91"/>
      <c r="D33" s="92"/>
      <c r="E33" s="2">
        <v>46</v>
      </c>
      <c r="F33" s="4" t="s">
        <v>331</v>
      </c>
      <c r="G33" s="4"/>
      <c r="H33" s="4"/>
      <c r="I33" s="2"/>
      <c r="J33" s="4"/>
      <c r="K33" s="4"/>
      <c r="L33" s="4"/>
      <c r="M33" s="2"/>
      <c r="N33" s="4"/>
      <c r="O33" s="4"/>
      <c r="P33" s="2"/>
    </row>
    <row r="34" spans="2:16" ht="16.5" thickBot="1">
      <c r="B34" s="90" t="s">
        <v>335</v>
      </c>
      <c r="C34" s="91"/>
      <c r="D34" s="92"/>
      <c r="E34" s="2">
        <v>26</v>
      </c>
      <c r="F34" s="4" t="s">
        <v>331</v>
      </c>
      <c r="G34" s="4"/>
      <c r="H34" s="4"/>
      <c r="I34" s="2"/>
      <c r="J34" s="4"/>
      <c r="K34" s="4"/>
      <c r="L34" s="4"/>
      <c r="M34" s="2"/>
      <c r="N34" s="4"/>
      <c r="O34" s="4"/>
      <c r="P34" s="2"/>
    </row>
    <row r="35" spans="2:16" ht="16.5" thickBot="1">
      <c r="B35" s="90" t="s">
        <v>334</v>
      </c>
      <c r="C35" s="91"/>
      <c r="D35" s="92"/>
      <c r="E35" s="2">
        <v>20</v>
      </c>
      <c r="F35" s="4" t="s">
        <v>331</v>
      </c>
      <c r="G35" s="4"/>
      <c r="H35" s="4"/>
      <c r="I35" s="2"/>
      <c r="J35" s="4"/>
      <c r="K35" s="4"/>
      <c r="L35" s="4"/>
      <c r="M35" s="2"/>
      <c r="N35" s="4"/>
      <c r="O35" s="4"/>
      <c r="P35" s="2"/>
    </row>
    <row r="36" spans="2:16" ht="16.5" thickBot="1">
      <c r="B36" s="90" t="s">
        <v>337</v>
      </c>
      <c r="C36" s="91"/>
      <c r="D36" s="92"/>
      <c r="E36" s="2">
        <v>1460</v>
      </c>
      <c r="F36" s="4" t="s">
        <v>331</v>
      </c>
      <c r="G36" s="4"/>
      <c r="H36" s="4"/>
      <c r="I36" s="2"/>
      <c r="J36" s="4"/>
      <c r="K36" s="4"/>
      <c r="L36" s="4"/>
      <c r="M36" s="2"/>
      <c r="N36" s="4"/>
      <c r="O36" s="4"/>
      <c r="P36" s="2"/>
    </row>
    <row r="37" spans="2:16" ht="16.5" thickBot="1">
      <c r="B37" s="93" t="s">
        <v>332</v>
      </c>
      <c r="C37" s="90" t="s">
        <v>28</v>
      </c>
      <c r="D37" s="92"/>
      <c r="E37" s="4" t="s">
        <v>331</v>
      </c>
      <c r="F37" s="4" t="s">
        <v>331</v>
      </c>
      <c r="G37" s="4"/>
      <c r="H37" s="4"/>
      <c r="I37" s="2"/>
      <c r="J37" s="4"/>
      <c r="K37" s="4"/>
      <c r="L37" s="4"/>
      <c r="M37" s="2"/>
      <c r="N37" s="4"/>
      <c r="O37" s="4"/>
      <c r="P37" s="2"/>
    </row>
    <row r="38" spans="2:16" ht="16.5" thickBot="1">
      <c r="B38" s="94"/>
      <c r="C38" s="90" t="s">
        <v>29</v>
      </c>
      <c r="D38" s="92"/>
      <c r="E38" s="2">
        <v>29</v>
      </c>
      <c r="F38" s="4" t="s">
        <v>331</v>
      </c>
      <c r="G38" s="4"/>
      <c r="H38" s="4"/>
      <c r="I38" s="2"/>
      <c r="J38" s="4"/>
      <c r="K38" s="4"/>
      <c r="L38" s="4"/>
      <c r="M38" s="2"/>
      <c r="N38" s="4"/>
      <c r="O38" s="4"/>
      <c r="P38" s="2"/>
    </row>
    <row r="39" spans="2:16" ht="16.5" thickBot="1">
      <c r="B39" s="95"/>
      <c r="C39" s="90" t="s">
        <v>30</v>
      </c>
      <c r="D39" s="92"/>
      <c r="E39" s="4" t="s">
        <v>331</v>
      </c>
      <c r="F39" s="4" t="s">
        <v>331</v>
      </c>
      <c r="G39" s="4"/>
      <c r="H39" s="4"/>
      <c r="I39" s="2"/>
      <c r="J39" s="4"/>
      <c r="K39" s="4"/>
      <c r="L39" s="4"/>
      <c r="M39" s="2"/>
      <c r="N39" s="4"/>
      <c r="O39" s="4"/>
      <c r="P39" s="2"/>
    </row>
    <row r="40" spans="2:16" ht="16.5" thickBot="1">
      <c r="B40" s="90" t="s">
        <v>27</v>
      </c>
      <c r="C40" s="91"/>
      <c r="D40" s="92"/>
      <c r="E40" s="4" t="s">
        <v>331</v>
      </c>
      <c r="F40" s="4" t="s">
        <v>331</v>
      </c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2:16" ht="16.5" thickBot="1">
      <c r="B41" s="90" t="s">
        <v>27</v>
      </c>
      <c r="C41" s="91"/>
      <c r="D41" s="92"/>
      <c r="E41" s="4" t="s">
        <v>331</v>
      </c>
      <c r="F41" s="4" t="s">
        <v>331</v>
      </c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2:16" ht="16.5" thickBot="1">
      <c r="B42" s="90" t="s">
        <v>27</v>
      </c>
      <c r="C42" s="91"/>
      <c r="D42" s="92"/>
      <c r="E42" s="4" t="s">
        <v>331</v>
      </c>
      <c r="F42" s="4" t="s">
        <v>331</v>
      </c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2:16" ht="16.5" customHeight="1" thickBot="1">
      <c r="B43" s="90" t="s">
        <v>27</v>
      </c>
      <c r="C43" s="91"/>
      <c r="D43" s="92"/>
      <c r="E43" s="4" t="s">
        <v>331</v>
      </c>
      <c r="F43" s="4" t="s">
        <v>331</v>
      </c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2:16" ht="16.5" thickBot="1">
      <c r="B44" s="90" t="s">
        <v>34</v>
      </c>
      <c r="C44" s="91"/>
      <c r="D44" s="92"/>
      <c r="E44" s="7">
        <f>E7/(C3*C3)</f>
        <v>30.597469897881414</v>
      </c>
      <c r="F44" s="7">
        <f>F7/(C3*C3)</f>
        <v>30.330742264898635</v>
      </c>
      <c r="G44" s="2">
        <f>G7/(C3*C3)</f>
        <v>0</v>
      </c>
      <c r="H44" s="2">
        <f>H7/(C3*C3)</f>
        <v>0</v>
      </c>
      <c r="I44" s="2">
        <f>I7/(C3*C3)</f>
        <v>0</v>
      </c>
      <c r="J44" s="2">
        <f>J7/(C3*C3)</f>
        <v>0</v>
      </c>
      <c r="K44" s="2">
        <f>K7/(C3*C3)</f>
        <v>0</v>
      </c>
      <c r="L44" s="2">
        <f>L7/(C3*C3)</f>
        <v>0</v>
      </c>
      <c r="M44" s="2">
        <f>M7/(C3*C3)</f>
        <v>0</v>
      </c>
      <c r="N44" s="2">
        <f>N7/(C3*C3)</f>
        <v>0</v>
      </c>
      <c r="O44" s="2">
        <f>O7/(C3*C3)</f>
        <v>0</v>
      </c>
      <c r="P44" s="2">
        <f>P7/(C3*C3)</f>
        <v>0</v>
      </c>
    </row>
    <row r="45" spans="2:16" ht="16.5" thickBot="1">
      <c r="B45" s="90" t="s">
        <v>319</v>
      </c>
      <c r="C45" s="91"/>
      <c r="D45" s="92"/>
      <c r="E45" s="7">
        <f>E15/E19</f>
        <v>0.78181818181818186</v>
      </c>
      <c r="F45" s="7" t="e">
        <f>F15/F19</f>
        <v>#VALUE!</v>
      </c>
      <c r="G45" s="2" t="e">
        <f t="shared" ref="F45:P45" si="0">G15/G16</f>
        <v>#DIV/0!</v>
      </c>
      <c r="H45" s="2" t="e">
        <f t="shared" si="0"/>
        <v>#DIV/0!</v>
      </c>
      <c r="I45" s="2" t="e">
        <f t="shared" si="0"/>
        <v>#DIV/0!</v>
      </c>
      <c r="J45" s="2" t="e">
        <f t="shared" si="0"/>
        <v>#DIV/0!</v>
      </c>
      <c r="K45" s="2" t="e">
        <f t="shared" si="0"/>
        <v>#DIV/0!</v>
      </c>
      <c r="L45" s="2" t="e">
        <f t="shared" si="0"/>
        <v>#DIV/0!</v>
      </c>
      <c r="M45" s="2" t="e">
        <f t="shared" si="0"/>
        <v>#DIV/0!</v>
      </c>
      <c r="N45" s="2" t="e">
        <f t="shared" si="0"/>
        <v>#DIV/0!</v>
      </c>
      <c r="O45" s="2" t="e">
        <f t="shared" si="0"/>
        <v>#DIV/0!</v>
      </c>
      <c r="P45" s="2" t="e">
        <f t="shared" si="0"/>
        <v>#DIV/0!</v>
      </c>
    </row>
    <row r="46" spans="2:16" ht="16.5" thickBot="1">
      <c r="B46" s="90" t="s">
        <v>333</v>
      </c>
      <c r="C46" s="91"/>
      <c r="D46" s="92"/>
      <c r="E46" s="7">
        <f>((4.95/(1.0994921-0.0009929*(E28+E25+E29)+0.0000023*((E28+E25+E29)*(E28+E25+E29))-0.0001392*(C2)))-4.5)*100</f>
        <v>44.653000919854776</v>
      </c>
      <c r="F46" s="7" t="e">
        <f>((4.95/(1.0994921-0.0009929*(F28+F25+F29)+0.0000023*((F28+F25+F29)*(F28+F25+F29))-0.0001392*(C2)))-4.5)*100</f>
        <v>#VALUE!</v>
      </c>
      <c r="G46" s="7">
        <f>((4.95/(1.0994921-0.0009929*(G28+G25+G29)+0.0000023*((G28+G25+G29)*(G28+G25+G29))-0.0001392*(C2)))-4.5)*100</f>
        <v>1.9243349020433342</v>
      </c>
      <c r="H46" s="7">
        <f>((4.95/(1.0994921-0.0009929*(H28+H25+H29)+0.0000023*((H28+H25+H29)*(H28+H25+H29))-0.0001392*(C2)))-4.5)*100</f>
        <v>1.9243349020433342</v>
      </c>
      <c r="I46" s="7">
        <f>((4.95/(1.0994921-0.0009929*(I28+I25+I29)+0.0000023*((I28+I25+I29)*(I28+I25+I29))-0.0001392*(C2)))-4.5)*100</f>
        <v>1.9243349020433342</v>
      </c>
      <c r="J46" s="7">
        <f>((4.95/(1.0994921-0.0009929*(J28+J25+J29)+0.0000023*((J28+J25+J29)*(J28+J25+J29))-0.0001392*(C2)))-4.5)*100</f>
        <v>1.9243349020433342</v>
      </c>
      <c r="K46" s="7">
        <f>((4.95/(1.0994921-0.0009929*(K28+K25+K29)+0.0000023*((K28+K25+K29)*(K28+K25+K29))-0.0001392*(C2)))-4.5)*100</f>
        <v>1.9243349020433342</v>
      </c>
      <c r="L46" s="7">
        <f>((4.95/(1.0994921-0.0009929*(L28+L25+L29)+0.0000023*((L28+L25+L29)*(L28+L25+L29))-0.0001392*(C2)))-4.5)*100</f>
        <v>1.9243349020433342</v>
      </c>
      <c r="M46" s="7">
        <f>((4.95/(1.0994921-0.0009929*(M28+M25+M29)+0.0000023*((M28+M25+M29)*(M28+M25+M29))-0.0001392*(C2)))-4.5)*100</f>
        <v>1.9243349020433342</v>
      </c>
      <c r="N46" s="7">
        <f>((4.95/(1.0994921-0.0009929*(N28+N25+N29)+0.0000023*((N28+N25+N29)*(N28+N25+N29))-0.0001392*(C2)))-4.5)*100</f>
        <v>1.9243349020433342</v>
      </c>
      <c r="O46" s="7">
        <f>((4.95/(1.0994921-0.0009929*(O28+O25+O29)+0.0000023*((O28+O25+O29)*(O28+O25+O29))-0.0001392*(C2)))-4.5)*100</f>
        <v>1.9243349020433342</v>
      </c>
      <c r="P46" s="7">
        <f>((4.95/(1.0994921-0.0009929*(P28+P25+P29)+0.0000023*((P28+P25+P29)*(P28+P25+P29))-0.0001392*(C2)))-4.5)*100</f>
        <v>1.9243349020433342</v>
      </c>
    </row>
    <row r="47" spans="2:16" ht="16.5" thickBot="1">
      <c r="B47" s="90" t="s">
        <v>315</v>
      </c>
      <c r="C47" s="91"/>
      <c r="D47" s="92"/>
      <c r="E47" s="7">
        <f>100-E46</f>
        <v>55.346999080145224</v>
      </c>
      <c r="F47" s="7" t="e">
        <f t="shared" ref="F47:P47" si="1">100-F46</f>
        <v>#VALUE!</v>
      </c>
      <c r="G47" s="7">
        <f t="shared" si="1"/>
        <v>98.075665097956659</v>
      </c>
      <c r="H47" s="7">
        <f t="shared" si="1"/>
        <v>98.075665097956659</v>
      </c>
      <c r="I47" s="7">
        <f t="shared" si="1"/>
        <v>98.075665097956659</v>
      </c>
      <c r="J47" s="7">
        <f t="shared" si="1"/>
        <v>98.075665097956659</v>
      </c>
      <c r="K47" s="7">
        <f t="shared" si="1"/>
        <v>98.075665097956659</v>
      </c>
      <c r="L47" s="7">
        <f t="shared" si="1"/>
        <v>98.075665097956659</v>
      </c>
      <c r="M47" s="7">
        <f t="shared" si="1"/>
        <v>98.075665097956659</v>
      </c>
      <c r="N47" s="7">
        <f t="shared" si="1"/>
        <v>98.075665097956659</v>
      </c>
      <c r="O47" s="7">
        <f t="shared" si="1"/>
        <v>98.075665097956659</v>
      </c>
      <c r="P47" s="7">
        <f t="shared" si="1"/>
        <v>98.075665097956659</v>
      </c>
    </row>
    <row r="48" spans="2:16" ht="16.5" thickBot="1">
      <c r="B48" s="90" t="s">
        <v>316</v>
      </c>
      <c r="C48" s="91"/>
      <c r="D48" s="92"/>
      <c r="E48" s="7">
        <f>E7*(E46/100)</f>
        <v>35.856359738643384</v>
      </c>
      <c r="F48" s="7" t="e">
        <f t="shared" ref="F48:P48" si="2">F7*(F46/100)</f>
        <v>#VALUE!</v>
      </c>
      <c r="G48" s="7">
        <f t="shared" si="2"/>
        <v>0</v>
      </c>
      <c r="H48" s="7">
        <f t="shared" si="2"/>
        <v>0</v>
      </c>
      <c r="I48" s="7">
        <f t="shared" si="2"/>
        <v>0</v>
      </c>
      <c r="J48" s="7">
        <f t="shared" si="2"/>
        <v>0</v>
      </c>
      <c r="K48" s="7">
        <f t="shared" si="2"/>
        <v>0</v>
      </c>
      <c r="L48" s="7">
        <f t="shared" si="2"/>
        <v>0</v>
      </c>
      <c r="M48" s="7">
        <f t="shared" si="2"/>
        <v>0</v>
      </c>
      <c r="N48" s="7">
        <f t="shared" si="2"/>
        <v>0</v>
      </c>
      <c r="O48" s="7">
        <f t="shared" si="2"/>
        <v>0</v>
      </c>
      <c r="P48" s="7">
        <f t="shared" si="2"/>
        <v>0</v>
      </c>
    </row>
    <row r="49" spans="2:16" ht="16.5" thickBot="1">
      <c r="B49" s="90" t="s">
        <v>317</v>
      </c>
      <c r="C49" s="91"/>
      <c r="D49" s="92"/>
      <c r="E49" s="7">
        <f>E7-E48</f>
        <v>44.443640261356613</v>
      </c>
      <c r="F49" s="7" t="e">
        <f t="shared" ref="F49:P49" si="3">F7-F48</f>
        <v>#VALUE!</v>
      </c>
      <c r="G49" s="7">
        <f t="shared" si="3"/>
        <v>0</v>
      </c>
      <c r="H49" s="7">
        <f t="shared" si="3"/>
        <v>0</v>
      </c>
      <c r="I49" s="7">
        <f t="shared" si="3"/>
        <v>0</v>
      </c>
      <c r="J49" s="7">
        <f t="shared" si="3"/>
        <v>0</v>
      </c>
      <c r="K49" s="7">
        <f t="shared" si="3"/>
        <v>0</v>
      </c>
      <c r="L49" s="7">
        <f t="shared" si="3"/>
        <v>0</v>
      </c>
      <c r="M49" s="7">
        <f t="shared" si="3"/>
        <v>0</v>
      </c>
      <c r="N49" s="7">
        <f t="shared" si="3"/>
        <v>0</v>
      </c>
      <c r="O49" s="7">
        <f t="shared" si="3"/>
        <v>0</v>
      </c>
      <c r="P49" s="7">
        <f t="shared" si="3"/>
        <v>0</v>
      </c>
    </row>
    <row r="50" spans="2:16" ht="16.5" thickBot="1">
      <c r="B50" s="90" t="s">
        <v>318</v>
      </c>
      <c r="C50" s="91"/>
      <c r="D50" s="92"/>
      <c r="E50" s="7">
        <f>1.10938-0.0008267*(E25+E28+E29)+0.0000016*((E25+E28+E29)*(E25+E28+E29))-0.0002574*(C2)</f>
        <v>1.016529</v>
      </c>
      <c r="F50" s="7" t="e">
        <f>1.10938-0.0008267*(F25+F28+F29)+0.0000016*((F25+F28+F29)*(F25+F28+F29))-0.0002574*(C2)</f>
        <v>#VALUE!</v>
      </c>
      <c r="G50" s="7">
        <f>1.10938-0.0008267*(G25+G28+G29)+0.0000016*((G25+G28+G29)*(G25+G28+G29))-0.0002574*(C2)</f>
        <v>1.101658</v>
      </c>
      <c r="H50" s="7">
        <f>1.10938-0.0008267*(H25+H28+H29)+0.0000016*((H25+H28+H29)*(H25+H28+H29))-0.0002574*(C2)</f>
        <v>1.101658</v>
      </c>
      <c r="I50" s="7">
        <f>1.10938-0.0008267*(I25+I28+I29)+0.0000016*((I25+I28+I29)*(I25+I28+I29))-0.0002574*(C2)</f>
        <v>1.101658</v>
      </c>
      <c r="J50" s="7">
        <f>1.10938-0.0008267*(J25+J28+J29)+0.0000016*((J25+J28+J29)*(J25+J28+J29))-0.0002574*(C2)</f>
        <v>1.101658</v>
      </c>
      <c r="K50" s="7">
        <f>1.10938-0.0008267*(K25+K28+K29)+0.0000016*((K25+K28+K29)*(K25+K28+K29))-0.0002574*(C2)</f>
        <v>1.101658</v>
      </c>
      <c r="L50" s="7">
        <f>1.10938-0.0008267*(L25+L28+L29)+0.0000016*((L25+L28+L29)*(L25+L28+L29))-0.0002574*(C2)</f>
        <v>1.101658</v>
      </c>
      <c r="M50" s="7">
        <f>1.10938-0.0008267*(M25+M28+M29)+0.0000016*((M25+M28+M29)*(M25+M28+M29))-0.0002574*(C2)</f>
        <v>1.101658</v>
      </c>
      <c r="N50" s="7">
        <f>1.10938-0.0008267*(N25+N28+N29)+0.0000016*((N25+N28+N29)*(N25+N28+N29))-0.0002574*(C2)</f>
        <v>1.101658</v>
      </c>
      <c r="O50" s="7">
        <f>1.10938-0.0008267*(O25+O28+O29)+0.0000016*((O25+O28+O29)*(O25+O28+O29))-0.0002574*(C2)</f>
        <v>1.101658</v>
      </c>
      <c r="P50" s="7">
        <f>1.10938-0.0008267*(P25+P28+P29)+0.0000016*((P25+P28+P29)*(P25+P28+P29))-0.0002574*(C2)</f>
        <v>1.101658</v>
      </c>
    </row>
    <row r="51" spans="2:16" ht="16.5" thickBot="1">
      <c r="B51" s="90" t="s">
        <v>321</v>
      </c>
      <c r="C51" s="91"/>
      <c r="D51" s="92"/>
      <c r="E51" s="85">
        <v>32.4</v>
      </c>
      <c r="F51" s="85">
        <v>32.4</v>
      </c>
      <c r="G51" s="85"/>
      <c r="H51" s="85"/>
      <c r="I51" s="85"/>
      <c r="J51" s="85"/>
      <c r="K51" s="85"/>
      <c r="L51" s="85"/>
      <c r="M51" s="85"/>
      <c r="N51" s="85"/>
      <c r="O51" s="85"/>
      <c r="P51" s="85"/>
    </row>
    <row r="52" spans="2:16" ht="16.5" thickBot="1">
      <c r="B52" s="90" t="s">
        <v>322</v>
      </c>
      <c r="C52" s="91"/>
      <c r="D52" s="92"/>
      <c r="E52" s="7">
        <f>(E51*E7)/100</f>
        <v>26.017199999999999</v>
      </c>
      <c r="F52" s="7">
        <f>(F51*F7)/100</f>
        <v>25.790399999999995</v>
      </c>
      <c r="G52" s="7">
        <f t="shared" ref="G52:P52" si="4">(G51*G7)/100</f>
        <v>0</v>
      </c>
      <c r="H52" s="7">
        <f t="shared" si="4"/>
        <v>0</v>
      </c>
      <c r="I52" s="7">
        <f t="shared" si="4"/>
        <v>0</v>
      </c>
      <c r="J52" s="7">
        <f t="shared" si="4"/>
        <v>0</v>
      </c>
      <c r="K52" s="7">
        <f t="shared" si="4"/>
        <v>0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</row>
    <row r="53" spans="2:16" ht="16.5" thickBot="1">
      <c r="B53" s="90" t="s">
        <v>323</v>
      </c>
      <c r="C53" s="91"/>
      <c r="D53" s="92"/>
      <c r="E53" s="7">
        <v>44.5</v>
      </c>
      <c r="F53" s="7">
        <v>46.5</v>
      </c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2:16" ht="16.5" thickBot="1">
      <c r="B54" s="90" t="s">
        <v>324</v>
      </c>
      <c r="C54" s="91"/>
      <c r="D54" s="92"/>
      <c r="E54" s="7">
        <v>8.3000000000000007</v>
      </c>
      <c r="F54" s="7">
        <v>8.5</v>
      </c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2:16" ht="16.5" thickBot="1">
      <c r="B55" s="90" t="s">
        <v>325</v>
      </c>
      <c r="C55" s="91"/>
      <c r="D55" s="92"/>
      <c r="E55" s="7">
        <f>(100*E54)/E7</f>
        <v>10.336239103362393</v>
      </c>
      <c r="F55" s="7">
        <f t="shared" ref="F55:P55" si="5">(100*F54)/F7</f>
        <v>10.678391959798995</v>
      </c>
      <c r="G55" s="7" t="e">
        <f t="shared" si="5"/>
        <v>#DIV/0!</v>
      </c>
      <c r="H55" s="7" t="e">
        <f t="shared" si="5"/>
        <v>#DIV/0!</v>
      </c>
      <c r="I55" s="7" t="e">
        <f t="shared" si="5"/>
        <v>#DIV/0!</v>
      </c>
      <c r="J55" s="7" t="e">
        <f t="shared" si="5"/>
        <v>#DIV/0!</v>
      </c>
      <c r="K55" s="7" t="e">
        <f t="shared" si="5"/>
        <v>#DIV/0!</v>
      </c>
      <c r="L55" s="7" t="e">
        <f t="shared" si="5"/>
        <v>#DIV/0!</v>
      </c>
      <c r="M55" s="7" t="e">
        <f t="shared" si="5"/>
        <v>#DIV/0!</v>
      </c>
      <c r="N55" s="7" t="e">
        <f t="shared" si="5"/>
        <v>#DIV/0!</v>
      </c>
      <c r="O55" s="7" t="e">
        <f t="shared" si="5"/>
        <v>#DIV/0!</v>
      </c>
      <c r="P55" s="7" t="e">
        <f t="shared" si="5"/>
        <v>#DIV/0!</v>
      </c>
    </row>
    <row r="56" spans="2:16" ht="16.5" thickBot="1">
      <c r="B56" s="90" t="s">
        <v>326</v>
      </c>
      <c r="C56" s="91"/>
      <c r="D56" s="92"/>
      <c r="E56" s="88">
        <v>1575</v>
      </c>
      <c r="F56" s="85">
        <v>1588</v>
      </c>
      <c r="G56" s="85"/>
      <c r="H56" s="85"/>
      <c r="I56" s="85"/>
      <c r="J56" s="85"/>
      <c r="K56" s="85"/>
      <c r="L56" s="85"/>
      <c r="M56" s="85"/>
      <c r="N56" s="85"/>
      <c r="O56" s="85"/>
      <c r="P56" s="85"/>
    </row>
    <row r="57" spans="2:16" ht="16.5" thickBot="1">
      <c r="B57" s="90" t="s">
        <v>327</v>
      </c>
      <c r="C57" s="91"/>
      <c r="D57" s="92"/>
      <c r="E57" s="89">
        <v>1809</v>
      </c>
      <c r="F57" s="7">
        <v>2272</v>
      </c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2:16" ht="16.5" thickBot="1">
      <c r="B58" s="90" t="s">
        <v>27</v>
      </c>
      <c r="C58" s="91"/>
      <c r="D58" s="92"/>
      <c r="E58" s="85" t="s">
        <v>331</v>
      </c>
      <c r="F58" s="85" t="s">
        <v>331</v>
      </c>
      <c r="G58" s="85"/>
      <c r="H58" s="85"/>
      <c r="I58" s="85"/>
      <c r="J58" s="85"/>
      <c r="K58" s="85"/>
      <c r="L58" s="85"/>
      <c r="M58" s="85"/>
      <c r="N58" s="85"/>
      <c r="O58" s="85"/>
      <c r="P58" s="85"/>
    </row>
    <row r="60" spans="2:16" ht="20.25">
      <c r="I60" s="9" t="s">
        <v>36</v>
      </c>
    </row>
    <row r="64" spans="2:16" ht="20.25">
      <c r="I64" s="9"/>
    </row>
  </sheetData>
  <mergeCells count="55">
    <mergeCell ref="B57:D57"/>
    <mergeCell ref="B58:D58"/>
    <mergeCell ref="B52:D52"/>
    <mergeCell ref="B53:D53"/>
    <mergeCell ref="B54:D54"/>
    <mergeCell ref="B55:D55"/>
    <mergeCell ref="B56:D56"/>
    <mergeCell ref="B51:D51"/>
    <mergeCell ref="B47:D47"/>
    <mergeCell ref="B48:D48"/>
    <mergeCell ref="B49:D49"/>
    <mergeCell ref="B50:D50"/>
    <mergeCell ref="C13:D13"/>
    <mergeCell ref="C20:D20"/>
    <mergeCell ref="C21:D21"/>
    <mergeCell ref="C27:D27"/>
    <mergeCell ref="C28:D28"/>
    <mergeCell ref="B5:D6"/>
    <mergeCell ref="E5:P5"/>
    <mergeCell ref="B7:B8"/>
    <mergeCell ref="C7:D7"/>
    <mergeCell ref="C8:D8"/>
    <mergeCell ref="C29:D29"/>
    <mergeCell ref="C26:D26"/>
    <mergeCell ref="C22:D22"/>
    <mergeCell ref="B9:B22"/>
    <mergeCell ref="C9:C11"/>
    <mergeCell ref="C12:D12"/>
    <mergeCell ref="B23:B32"/>
    <mergeCell ref="C23:D23"/>
    <mergeCell ref="C24:D24"/>
    <mergeCell ref="C14:D14"/>
    <mergeCell ref="C15:D15"/>
    <mergeCell ref="C16:D16"/>
    <mergeCell ref="C25:D25"/>
    <mergeCell ref="C17:C18"/>
    <mergeCell ref="C19:D19"/>
    <mergeCell ref="C30:D30"/>
    <mergeCell ref="C31:D31"/>
    <mergeCell ref="B41:D41"/>
    <mergeCell ref="B40:D40"/>
    <mergeCell ref="B37:B39"/>
    <mergeCell ref="C37:D37"/>
    <mergeCell ref="C38:D38"/>
    <mergeCell ref="C39:D39"/>
    <mergeCell ref="B34:D34"/>
    <mergeCell ref="B35:D35"/>
    <mergeCell ref="B36:D36"/>
    <mergeCell ref="C32:D32"/>
    <mergeCell ref="B33:D33"/>
    <mergeCell ref="B46:D46"/>
    <mergeCell ref="B42:D42"/>
    <mergeCell ref="B43:D43"/>
    <mergeCell ref="B44:D44"/>
    <mergeCell ref="B45:D45"/>
  </mergeCells>
  <phoneticPr fontId="0" type="noConversion"/>
  <hyperlinks>
    <hyperlink ref="I2" r:id="rId1"/>
  </hyperlinks>
  <pageMargins left="0.75" right="0.75" top="1" bottom="1" header="0" footer="0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2"/>
  <sheetViews>
    <sheetView topLeftCell="A49" workbookViewId="0">
      <selection activeCell="H10" sqref="H10"/>
    </sheetView>
  </sheetViews>
  <sheetFormatPr defaultRowHeight="12.75"/>
  <sheetData>
    <row r="1" spans="1:11">
      <c r="A1" t="s">
        <v>314</v>
      </c>
      <c r="D1" s="12" t="s">
        <v>37</v>
      </c>
    </row>
    <row r="2" spans="1:11">
      <c r="B2" s="12" t="s">
        <v>38</v>
      </c>
      <c r="C2" s="12"/>
      <c r="D2" s="12"/>
      <c r="E2" s="13"/>
      <c r="F2" s="12"/>
      <c r="G2" s="12"/>
      <c r="H2" s="12"/>
      <c r="I2" s="12"/>
    </row>
    <row r="3" spans="1:11">
      <c r="A3" s="14"/>
      <c r="B3" s="14"/>
      <c r="C3" s="15" t="s">
        <v>39</v>
      </c>
      <c r="D3" s="14"/>
      <c r="E3" s="16"/>
      <c r="F3" s="17"/>
      <c r="G3" s="17"/>
      <c r="H3" s="17"/>
      <c r="I3" s="18" t="s">
        <v>40</v>
      </c>
      <c r="J3" s="17"/>
      <c r="K3" s="19"/>
    </row>
    <row r="4" spans="1:11">
      <c r="A4" s="20" t="s">
        <v>41</v>
      </c>
      <c r="B4" s="21" t="s">
        <v>42</v>
      </c>
      <c r="C4" s="21" t="s">
        <v>43</v>
      </c>
      <c r="D4" s="21" t="s">
        <v>44</v>
      </c>
      <c r="E4" s="22" t="s">
        <v>45</v>
      </c>
      <c r="F4" s="23"/>
      <c r="G4" s="20" t="s">
        <v>41</v>
      </c>
      <c r="H4" s="21" t="s">
        <v>42</v>
      </c>
      <c r="I4" s="21" t="s">
        <v>43</v>
      </c>
      <c r="J4" s="21" t="s">
        <v>44</v>
      </c>
      <c r="K4" s="22" t="s">
        <v>45</v>
      </c>
    </row>
    <row r="5" spans="1:11">
      <c r="A5" s="24" t="s">
        <v>46</v>
      </c>
      <c r="B5" s="24" t="s">
        <v>47</v>
      </c>
      <c r="C5" s="24" t="s">
        <v>48</v>
      </c>
      <c r="D5" s="24" t="s">
        <v>49</v>
      </c>
      <c r="E5" s="25" t="s">
        <v>50</v>
      </c>
      <c r="F5" s="26" t="s">
        <v>51</v>
      </c>
      <c r="G5" s="23" t="s">
        <v>52</v>
      </c>
      <c r="H5" s="23" t="s">
        <v>53</v>
      </c>
      <c r="I5" s="23" t="s">
        <v>54</v>
      </c>
      <c r="J5" s="23" t="s">
        <v>55</v>
      </c>
      <c r="K5" s="27" t="s">
        <v>56</v>
      </c>
    </row>
    <row r="6" spans="1:11">
      <c r="A6" s="24" t="s">
        <v>57</v>
      </c>
      <c r="B6" s="24" t="s">
        <v>58</v>
      </c>
      <c r="C6" s="24" t="s">
        <v>59</v>
      </c>
      <c r="D6" s="24" t="s">
        <v>60</v>
      </c>
      <c r="E6" s="25" t="s">
        <v>61</v>
      </c>
      <c r="F6" s="28" t="s">
        <v>62</v>
      </c>
      <c r="G6" s="23" t="s">
        <v>63</v>
      </c>
      <c r="H6" s="23" t="s">
        <v>64</v>
      </c>
      <c r="I6" s="23" t="s">
        <v>65</v>
      </c>
      <c r="J6" s="23" t="s">
        <v>66</v>
      </c>
      <c r="K6" s="27" t="s">
        <v>67</v>
      </c>
    </row>
    <row r="7" spans="1:11">
      <c r="A7" s="24" t="s">
        <v>68</v>
      </c>
      <c r="B7" s="24" t="s">
        <v>69</v>
      </c>
      <c r="C7" s="24" t="s">
        <v>70</v>
      </c>
      <c r="D7" s="24" t="s">
        <v>71</v>
      </c>
      <c r="E7" s="25" t="s">
        <v>72</v>
      </c>
      <c r="F7" s="28" t="s">
        <v>73</v>
      </c>
      <c r="G7" s="23" t="s">
        <v>74</v>
      </c>
      <c r="H7" s="23" t="s">
        <v>75</v>
      </c>
      <c r="I7" s="23" t="s">
        <v>76</v>
      </c>
      <c r="J7" s="23" t="s">
        <v>77</v>
      </c>
      <c r="K7" s="27" t="s">
        <v>78</v>
      </c>
    </row>
    <row r="8" spans="1:11">
      <c r="A8" s="24" t="s">
        <v>79</v>
      </c>
      <c r="B8" s="24" t="s">
        <v>80</v>
      </c>
      <c r="C8" s="24" t="s">
        <v>81</v>
      </c>
      <c r="D8" s="24" t="s">
        <v>82</v>
      </c>
      <c r="E8" s="25" t="s">
        <v>83</v>
      </c>
      <c r="F8" s="28" t="s">
        <v>84</v>
      </c>
      <c r="G8" s="23" t="s">
        <v>85</v>
      </c>
      <c r="H8" s="23" t="s">
        <v>86</v>
      </c>
      <c r="I8" s="23" t="s">
        <v>87</v>
      </c>
      <c r="J8" s="23" t="s">
        <v>88</v>
      </c>
      <c r="K8" s="27" t="s">
        <v>89</v>
      </c>
    </row>
    <row r="9" spans="1:11">
      <c r="A9" s="24" t="s">
        <v>90</v>
      </c>
      <c r="B9" s="24" t="s">
        <v>91</v>
      </c>
      <c r="C9" s="24" t="s">
        <v>92</v>
      </c>
      <c r="D9" s="24" t="s">
        <v>93</v>
      </c>
      <c r="E9" s="25" t="s">
        <v>94</v>
      </c>
      <c r="F9" s="28" t="s">
        <v>95</v>
      </c>
      <c r="G9" s="23" t="s">
        <v>96</v>
      </c>
      <c r="H9" s="23" t="s">
        <v>97</v>
      </c>
      <c r="I9" s="23" t="s">
        <v>98</v>
      </c>
      <c r="J9" s="23" t="s">
        <v>99</v>
      </c>
      <c r="K9" s="27" t="s">
        <v>100</v>
      </c>
    </row>
    <row r="10" spans="1:11">
      <c r="A10" s="29" t="s">
        <v>101</v>
      </c>
      <c r="B10" s="29" t="s">
        <v>102</v>
      </c>
      <c r="C10" s="29" t="s">
        <v>103</v>
      </c>
      <c r="D10" s="29" t="s">
        <v>104</v>
      </c>
      <c r="E10" s="30" t="s">
        <v>105</v>
      </c>
      <c r="F10" s="31" t="s">
        <v>106</v>
      </c>
      <c r="G10" s="32" t="s">
        <v>107</v>
      </c>
      <c r="H10" s="32" t="s">
        <v>108</v>
      </c>
      <c r="I10" s="32" t="s">
        <v>109</v>
      </c>
      <c r="J10" s="32" t="s">
        <v>110</v>
      </c>
      <c r="K10" s="33" t="s">
        <v>111</v>
      </c>
    </row>
    <row r="12" spans="1:11">
      <c r="D12" s="12"/>
      <c r="E12" s="34"/>
      <c r="F12" s="12"/>
      <c r="G12" s="12"/>
      <c r="H12" s="12"/>
      <c r="I12" s="12"/>
    </row>
    <row r="13" spans="1:11">
      <c r="B13" s="12"/>
      <c r="D13" s="12"/>
      <c r="E13" s="35"/>
      <c r="F13" s="12"/>
      <c r="G13" s="12"/>
      <c r="H13" s="12"/>
      <c r="I13" s="12"/>
      <c r="J13" s="36"/>
    </row>
    <row r="14" spans="1:11">
      <c r="C14" s="37"/>
      <c r="F14" s="38"/>
      <c r="G14" s="37"/>
      <c r="H14" s="37"/>
      <c r="I14" s="36"/>
      <c r="J14" s="36"/>
      <c r="K14" s="36"/>
    </row>
    <row r="15" spans="1:11">
      <c r="C15" s="105" t="s">
        <v>112</v>
      </c>
      <c r="D15" s="106"/>
      <c r="E15" s="40"/>
      <c r="G15" s="105" t="s">
        <v>113</v>
      </c>
      <c r="H15" s="107"/>
      <c r="I15" s="36"/>
      <c r="J15" s="36"/>
      <c r="K15" s="36"/>
    </row>
    <row r="16" spans="1:11">
      <c r="C16" s="41" t="s">
        <v>114</v>
      </c>
      <c r="D16" s="42" t="s">
        <v>115</v>
      </c>
      <c r="G16" s="41" t="s">
        <v>114</v>
      </c>
      <c r="H16" s="42" t="s">
        <v>115</v>
      </c>
      <c r="I16" s="36"/>
      <c r="J16" s="36"/>
      <c r="K16" s="36"/>
    </row>
    <row r="17" spans="1:11">
      <c r="B17" s="26" t="s">
        <v>51</v>
      </c>
      <c r="C17" s="43" t="s">
        <v>116</v>
      </c>
      <c r="D17" s="44" t="s">
        <v>117</v>
      </c>
      <c r="F17" s="26" t="s">
        <v>51</v>
      </c>
      <c r="G17" s="43" t="s">
        <v>118</v>
      </c>
      <c r="H17" s="44" t="s">
        <v>119</v>
      </c>
      <c r="I17" s="36"/>
      <c r="J17" s="36"/>
      <c r="K17" s="36"/>
    </row>
    <row r="18" spans="1:11">
      <c r="B18" s="28" t="s">
        <v>62</v>
      </c>
      <c r="C18" s="45" t="s">
        <v>120</v>
      </c>
      <c r="D18" s="46" t="s">
        <v>121</v>
      </c>
      <c r="F18" s="28" t="s">
        <v>62</v>
      </c>
      <c r="G18" s="45" t="s">
        <v>122</v>
      </c>
      <c r="H18" s="46" t="s">
        <v>123</v>
      </c>
      <c r="I18" s="36"/>
      <c r="J18" s="36"/>
      <c r="K18" s="36"/>
    </row>
    <row r="19" spans="1:11">
      <c r="B19" s="28" t="s">
        <v>73</v>
      </c>
      <c r="C19" s="45" t="s">
        <v>124</v>
      </c>
      <c r="D19" s="46" t="s">
        <v>125</v>
      </c>
      <c r="F19" s="28" t="s">
        <v>73</v>
      </c>
      <c r="G19" s="45" t="s">
        <v>126</v>
      </c>
      <c r="H19" s="46" t="s">
        <v>127</v>
      </c>
      <c r="I19" s="36"/>
      <c r="J19" s="36"/>
      <c r="K19" s="36"/>
    </row>
    <row r="20" spans="1:11">
      <c r="B20" s="28" t="s">
        <v>84</v>
      </c>
      <c r="C20" s="45" t="s">
        <v>128</v>
      </c>
      <c r="D20" s="46" t="s">
        <v>129</v>
      </c>
      <c r="F20" s="28" t="s">
        <v>84</v>
      </c>
      <c r="G20" s="45" t="s">
        <v>130</v>
      </c>
      <c r="H20" s="46" t="s">
        <v>131</v>
      </c>
      <c r="I20" s="36"/>
      <c r="J20" s="36"/>
      <c r="K20" s="36"/>
    </row>
    <row r="21" spans="1:11">
      <c r="B21" s="31" t="s">
        <v>95</v>
      </c>
      <c r="C21" s="47" t="s">
        <v>132</v>
      </c>
      <c r="D21" s="48" t="s">
        <v>133</v>
      </c>
      <c r="F21" s="31" t="s">
        <v>95</v>
      </c>
      <c r="G21" s="47" t="s">
        <v>134</v>
      </c>
      <c r="H21" s="48" t="s">
        <v>135</v>
      </c>
      <c r="I21" s="36"/>
      <c r="J21" s="36"/>
      <c r="K21" s="36"/>
    </row>
    <row r="22" spans="1:11">
      <c r="A22" s="36"/>
      <c r="B22" s="36"/>
      <c r="C22" s="36"/>
      <c r="D22" s="36"/>
      <c r="E22" s="36"/>
      <c r="F22" s="49"/>
      <c r="G22" s="36"/>
      <c r="H22" s="36"/>
      <c r="I22" s="36"/>
      <c r="J22" s="36"/>
      <c r="K22" s="36"/>
    </row>
    <row r="23" spans="1:1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>
      <c r="A24" s="50"/>
      <c r="B24" s="49"/>
      <c r="C24" s="49"/>
      <c r="D24" s="50"/>
      <c r="E24" s="49"/>
      <c r="F24" s="49"/>
      <c r="G24" s="50"/>
      <c r="H24" s="49"/>
      <c r="I24" s="49"/>
      <c r="J24" s="49"/>
      <c r="K24" s="49"/>
    </row>
    <row r="25" spans="1:1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B26" s="13"/>
      <c r="C26" s="51" t="s">
        <v>136</v>
      </c>
      <c r="D26" s="39"/>
      <c r="E26" s="52" t="s">
        <v>137</v>
      </c>
      <c r="F26" s="13"/>
      <c r="G26" s="13"/>
      <c r="H26" s="39" t="s">
        <v>138</v>
      </c>
      <c r="I26" s="13"/>
      <c r="K26" s="37"/>
    </row>
    <row r="27" spans="1:11">
      <c r="C27" s="53" t="s">
        <v>139</v>
      </c>
      <c r="D27" s="40"/>
      <c r="E27" s="54" t="s">
        <v>140</v>
      </c>
      <c r="H27" s="40" t="s">
        <v>7</v>
      </c>
      <c r="K27" s="37"/>
    </row>
    <row r="28" spans="1:11">
      <c r="C28" s="53" t="s">
        <v>141</v>
      </c>
      <c r="D28" s="40"/>
      <c r="E28" s="54" t="s">
        <v>142</v>
      </c>
      <c r="H28" s="40" t="s">
        <v>143</v>
      </c>
      <c r="K28" s="37"/>
    </row>
    <row r="29" spans="1:11">
      <c r="C29" s="53" t="s">
        <v>144</v>
      </c>
      <c r="D29" s="40"/>
      <c r="E29" s="54" t="s">
        <v>145</v>
      </c>
      <c r="H29" s="40" t="s">
        <v>146</v>
      </c>
      <c r="K29" s="36"/>
    </row>
    <row r="30" spans="1:11">
      <c r="C30" s="53" t="s">
        <v>147</v>
      </c>
      <c r="D30" s="40"/>
      <c r="E30" s="54" t="s">
        <v>148</v>
      </c>
      <c r="H30" s="40" t="s">
        <v>149</v>
      </c>
      <c r="K30" s="36"/>
    </row>
    <row r="31" spans="1:11">
      <c r="C31" s="53" t="s">
        <v>150</v>
      </c>
      <c r="D31" s="40"/>
      <c r="E31" s="54" t="s">
        <v>151</v>
      </c>
      <c r="H31" s="40" t="s">
        <v>152</v>
      </c>
      <c r="K31" s="36"/>
    </row>
    <row r="32" spans="1:11" ht="13.5" thickBot="1">
      <c r="B32" s="55"/>
      <c r="C32" s="56" t="s">
        <v>153</v>
      </c>
      <c r="D32" s="57"/>
      <c r="E32" s="58" t="s">
        <v>154</v>
      </c>
      <c r="F32" s="55"/>
      <c r="G32" s="55"/>
      <c r="H32" s="57" t="s">
        <v>155</v>
      </c>
      <c r="I32" s="55"/>
      <c r="K32" s="36"/>
    </row>
    <row r="33" spans="1:11">
      <c r="B33" s="59" t="s">
        <v>156</v>
      </c>
      <c r="K33" s="36"/>
    </row>
    <row r="34" spans="1:11">
      <c r="K34" s="36"/>
    </row>
    <row r="35" spans="1:11">
      <c r="K35" s="36"/>
    </row>
    <row r="37" spans="1:11">
      <c r="C37" s="12"/>
      <c r="D37" s="12" t="s">
        <v>157</v>
      </c>
      <c r="E37" s="12"/>
      <c r="F37" s="12"/>
      <c r="G37" s="12"/>
      <c r="H37" s="12"/>
    </row>
    <row r="38" spans="1:11">
      <c r="B38" s="12" t="s">
        <v>158</v>
      </c>
      <c r="C38" s="13"/>
      <c r="D38" s="13"/>
      <c r="E38" s="12"/>
      <c r="F38" s="12"/>
      <c r="G38" s="12"/>
      <c r="H38" s="12"/>
    </row>
    <row r="39" spans="1:11">
      <c r="A39" s="17"/>
      <c r="B39" s="18" t="s">
        <v>39</v>
      </c>
      <c r="C39" s="60"/>
      <c r="D39" s="60"/>
      <c r="E39" s="61"/>
      <c r="F39" s="14"/>
      <c r="G39" s="14"/>
      <c r="H39" s="15" t="s">
        <v>40</v>
      </c>
      <c r="I39" s="14"/>
      <c r="J39" s="62"/>
    </row>
    <row r="40" spans="1:11">
      <c r="A40" s="21" t="s">
        <v>42</v>
      </c>
      <c r="B40" s="21" t="s">
        <v>43</v>
      </c>
      <c r="C40" s="21" t="s">
        <v>44</v>
      </c>
      <c r="D40" s="22" t="s">
        <v>45</v>
      </c>
      <c r="E40" s="24"/>
      <c r="F40" s="20" t="s">
        <v>41</v>
      </c>
      <c r="G40" s="21" t="s">
        <v>42</v>
      </c>
      <c r="H40" s="21" t="s">
        <v>43</v>
      </c>
      <c r="I40" s="21" t="s">
        <v>44</v>
      </c>
      <c r="J40" s="22" t="s">
        <v>45</v>
      </c>
    </row>
    <row r="41" spans="1:11">
      <c r="A41" s="63" t="s">
        <v>159</v>
      </c>
      <c r="B41" s="63" t="s">
        <v>160</v>
      </c>
      <c r="C41" s="63" t="s">
        <v>161</v>
      </c>
      <c r="D41" s="64" t="s">
        <v>162</v>
      </c>
      <c r="E41" s="26" t="s">
        <v>51</v>
      </c>
      <c r="F41" s="65" t="s">
        <v>163</v>
      </c>
      <c r="G41" s="65" t="s">
        <v>164</v>
      </c>
      <c r="H41" s="65" t="s">
        <v>165</v>
      </c>
      <c r="I41" s="65" t="s">
        <v>166</v>
      </c>
      <c r="J41" s="66" t="s">
        <v>167</v>
      </c>
    </row>
    <row r="42" spans="1:11">
      <c r="A42" s="63" t="s">
        <v>168</v>
      </c>
      <c r="B42" s="63" t="s">
        <v>169</v>
      </c>
      <c r="C42" s="63" t="s">
        <v>170</v>
      </c>
      <c r="D42" s="64" t="s">
        <v>171</v>
      </c>
      <c r="E42" s="28" t="s">
        <v>62</v>
      </c>
      <c r="F42" s="65" t="s">
        <v>172</v>
      </c>
      <c r="G42" s="65" t="s">
        <v>126</v>
      </c>
      <c r="H42" s="65" t="s">
        <v>173</v>
      </c>
      <c r="I42" s="65" t="s">
        <v>174</v>
      </c>
      <c r="J42" s="66" t="s">
        <v>175</v>
      </c>
    </row>
    <row r="43" spans="1:11">
      <c r="A43" s="63" t="s">
        <v>176</v>
      </c>
      <c r="B43" s="63" t="s">
        <v>171</v>
      </c>
      <c r="C43" s="63" t="s">
        <v>177</v>
      </c>
      <c r="D43" s="64" t="s">
        <v>178</v>
      </c>
      <c r="E43" s="28" t="s">
        <v>73</v>
      </c>
      <c r="F43" s="65" t="s">
        <v>173</v>
      </c>
      <c r="G43" s="65" t="s">
        <v>179</v>
      </c>
      <c r="H43" s="65" t="s">
        <v>180</v>
      </c>
      <c r="I43" s="65" t="s">
        <v>181</v>
      </c>
      <c r="J43" s="66" t="s">
        <v>182</v>
      </c>
    </row>
    <row r="44" spans="1:11">
      <c r="A44" s="63" t="s">
        <v>174</v>
      </c>
      <c r="B44" s="63" t="s">
        <v>175</v>
      </c>
      <c r="C44" s="63" t="s">
        <v>183</v>
      </c>
      <c r="D44" s="64" t="s">
        <v>182</v>
      </c>
      <c r="E44" s="28" t="s">
        <v>184</v>
      </c>
      <c r="F44" s="65" t="s">
        <v>180</v>
      </c>
      <c r="G44" s="65" t="s">
        <v>185</v>
      </c>
      <c r="H44" s="65" t="s">
        <v>186</v>
      </c>
      <c r="I44" s="65" t="s">
        <v>187</v>
      </c>
      <c r="J44" s="66" t="s">
        <v>188</v>
      </c>
    </row>
    <row r="45" spans="1:11">
      <c r="A45" s="63" t="s">
        <v>189</v>
      </c>
      <c r="B45" s="63" t="s">
        <v>190</v>
      </c>
      <c r="C45" s="63" t="s">
        <v>191</v>
      </c>
      <c r="D45" s="64" t="s">
        <v>192</v>
      </c>
      <c r="E45" s="28" t="s">
        <v>193</v>
      </c>
      <c r="F45" s="65" t="s">
        <v>194</v>
      </c>
      <c r="G45" s="65" t="s">
        <v>195</v>
      </c>
      <c r="H45" s="65" t="s">
        <v>196</v>
      </c>
      <c r="I45" s="65" t="s">
        <v>197</v>
      </c>
      <c r="J45" s="66" t="s">
        <v>198</v>
      </c>
    </row>
    <row r="46" spans="1:11">
      <c r="A46" s="63" t="s">
        <v>199</v>
      </c>
      <c r="B46" s="63" t="s">
        <v>200</v>
      </c>
      <c r="C46" s="63" t="s">
        <v>201</v>
      </c>
      <c r="D46" s="64" t="s">
        <v>202</v>
      </c>
      <c r="E46" s="28" t="s">
        <v>203</v>
      </c>
      <c r="F46" s="65" t="s">
        <v>188</v>
      </c>
      <c r="G46" s="65" t="s">
        <v>204</v>
      </c>
      <c r="H46" s="65" t="s">
        <v>205</v>
      </c>
      <c r="I46" s="65" t="s">
        <v>206</v>
      </c>
      <c r="J46" s="66" t="s">
        <v>207</v>
      </c>
    </row>
    <row r="47" spans="1:11">
      <c r="A47" s="67" t="s">
        <v>208</v>
      </c>
      <c r="B47" s="67" t="s">
        <v>209</v>
      </c>
      <c r="C47" s="67" t="s">
        <v>210</v>
      </c>
      <c r="D47" s="68" t="s">
        <v>211</v>
      </c>
      <c r="E47" s="69" t="s">
        <v>212</v>
      </c>
      <c r="F47" s="70" t="s">
        <v>213</v>
      </c>
      <c r="G47" s="70" t="s">
        <v>214</v>
      </c>
      <c r="H47" s="70" t="s">
        <v>215</v>
      </c>
      <c r="I47" s="70" t="s">
        <v>216</v>
      </c>
      <c r="J47" s="71" t="s">
        <v>217</v>
      </c>
    </row>
    <row r="48" spans="1:11">
      <c r="A48" s="37"/>
      <c r="B48" s="37"/>
      <c r="C48" s="37"/>
      <c r="D48" s="12"/>
      <c r="E48" s="37"/>
      <c r="F48" s="37"/>
      <c r="G48" s="37"/>
      <c r="H48" s="37"/>
      <c r="I48" s="37"/>
      <c r="J48" s="37"/>
    </row>
    <row r="49" spans="1:10">
      <c r="C49" s="12"/>
      <c r="D49" s="12" t="s">
        <v>218</v>
      </c>
      <c r="E49" s="12"/>
      <c r="F49" s="12"/>
      <c r="G49" s="12"/>
      <c r="H49" s="12"/>
    </row>
    <row r="50" spans="1:10">
      <c r="B50" s="12" t="s">
        <v>158</v>
      </c>
      <c r="C50" s="12"/>
      <c r="D50" s="13"/>
      <c r="E50" s="12"/>
      <c r="F50" s="12"/>
      <c r="G50" s="12"/>
      <c r="H50" s="12"/>
    </row>
    <row r="51" spans="1:10">
      <c r="A51" s="14"/>
      <c r="B51" s="15" t="s">
        <v>39</v>
      </c>
      <c r="C51" s="14"/>
      <c r="D51" s="16"/>
      <c r="E51" s="17"/>
      <c r="F51" s="17"/>
      <c r="G51" s="17"/>
      <c r="H51" s="18" t="s">
        <v>40</v>
      </c>
      <c r="I51" s="17"/>
      <c r="J51" s="19"/>
    </row>
    <row r="52" spans="1:10">
      <c r="A52" s="21" t="s">
        <v>42</v>
      </c>
      <c r="B52" s="21" t="s">
        <v>43</v>
      </c>
      <c r="C52" s="21" t="s">
        <v>44</v>
      </c>
      <c r="D52" s="22" t="s">
        <v>45</v>
      </c>
      <c r="E52" s="23"/>
      <c r="F52" s="20" t="s">
        <v>41</v>
      </c>
      <c r="G52" s="21" t="s">
        <v>42</v>
      </c>
      <c r="H52" s="21" t="s">
        <v>43</v>
      </c>
      <c r="I52" s="21" t="s">
        <v>44</v>
      </c>
      <c r="J52" s="22" t="s">
        <v>45</v>
      </c>
    </row>
    <row r="53" spans="1:10">
      <c r="A53" s="65" t="s">
        <v>219</v>
      </c>
      <c r="B53" s="65" t="s">
        <v>220</v>
      </c>
      <c r="C53" s="65" t="s">
        <v>221</v>
      </c>
      <c r="D53" s="66" t="s">
        <v>222</v>
      </c>
      <c r="E53" s="26" t="s">
        <v>51</v>
      </c>
      <c r="F53" s="63" t="s">
        <v>167</v>
      </c>
      <c r="G53" s="63" t="s">
        <v>223</v>
      </c>
      <c r="H53" s="63" t="s">
        <v>224</v>
      </c>
      <c r="I53" s="63" t="s">
        <v>225</v>
      </c>
      <c r="J53" s="64" t="s">
        <v>226</v>
      </c>
    </row>
    <row r="54" spans="1:10">
      <c r="A54" s="65" t="s">
        <v>177</v>
      </c>
      <c r="B54" s="65" t="s">
        <v>179</v>
      </c>
      <c r="C54" s="65" t="s">
        <v>227</v>
      </c>
      <c r="D54" s="66" t="s">
        <v>228</v>
      </c>
      <c r="E54" s="28" t="s">
        <v>62</v>
      </c>
      <c r="F54" s="63" t="s">
        <v>175</v>
      </c>
      <c r="G54" s="63" t="s">
        <v>189</v>
      </c>
      <c r="H54" s="63" t="s">
        <v>190</v>
      </c>
      <c r="I54" s="63" t="s">
        <v>186</v>
      </c>
      <c r="J54" s="64" t="s">
        <v>187</v>
      </c>
    </row>
    <row r="55" spans="1:10">
      <c r="A55" s="65" t="s">
        <v>229</v>
      </c>
      <c r="B55" s="65" t="s">
        <v>230</v>
      </c>
      <c r="C55" s="65" t="s">
        <v>231</v>
      </c>
      <c r="D55" s="66" t="s">
        <v>187</v>
      </c>
      <c r="E55" s="28" t="s">
        <v>73</v>
      </c>
      <c r="F55" s="63" t="s">
        <v>190</v>
      </c>
      <c r="G55" s="63" t="s">
        <v>199</v>
      </c>
      <c r="H55" s="63" t="s">
        <v>200</v>
      </c>
      <c r="I55" s="63" t="s">
        <v>232</v>
      </c>
      <c r="J55" s="64" t="s">
        <v>197</v>
      </c>
    </row>
    <row r="56" spans="1:10">
      <c r="A56" s="65" t="s">
        <v>194</v>
      </c>
      <c r="B56" s="65" t="s">
        <v>233</v>
      </c>
      <c r="C56" s="65" t="s">
        <v>192</v>
      </c>
      <c r="D56" s="66" t="s">
        <v>234</v>
      </c>
      <c r="E56" s="28" t="s">
        <v>184</v>
      </c>
      <c r="F56" s="63" t="s">
        <v>195</v>
      </c>
      <c r="G56" s="63" t="s">
        <v>235</v>
      </c>
      <c r="H56" s="63" t="s">
        <v>236</v>
      </c>
      <c r="I56" s="63" t="s">
        <v>237</v>
      </c>
      <c r="J56" s="64" t="s">
        <v>238</v>
      </c>
    </row>
    <row r="57" spans="1:10">
      <c r="A57" s="65" t="s">
        <v>188</v>
      </c>
      <c r="B57" s="65" t="s">
        <v>239</v>
      </c>
      <c r="C57" s="65" t="s">
        <v>240</v>
      </c>
      <c r="D57" s="66" t="s">
        <v>241</v>
      </c>
      <c r="E57" s="28" t="s">
        <v>242</v>
      </c>
      <c r="F57" s="63" t="s">
        <v>197</v>
      </c>
      <c r="G57" s="63" t="s">
        <v>243</v>
      </c>
      <c r="H57" s="63" t="s">
        <v>206</v>
      </c>
      <c r="I57" s="63" t="s">
        <v>207</v>
      </c>
      <c r="J57" s="64" t="s">
        <v>244</v>
      </c>
    </row>
    <row r="58" spans="1:10">
      <c r="A58" s="72" t="s">
        <v>215</v>
      </c>
      <c r="B58" s="72" t="s">
        <v>216</v>
      </c>
      <c r="C58" s="72" t="s">
        <v>217</v>
      </c>
      <c r="D58" s="73" t="s">
        <v>245</v>
      </c>
      <c r="E58" s="31" t="s">
        <v>246</v>
      </c>
      <c r="F58" s="74" t="s">
        <v>247</v>
      </c>
      <c r="G58" s="74" t="s">
        <v>215</v>
      </c>
      <c r="H58" s="74" t="s">
        <v>216</v>
      </c>
      <c r="I58" s="74" t="s">
        <v>217</v>
      </c>
      <c r="J58" s="75" t="s">
        <v>245</v>
      </c>
    </row>
    <row r="59" spans="1:10">
      <c r="D59" s="40"/>
      <c r="E59" s="40"/>
      <c r="F59" s="40"/>
      <c r="G59" s="40"/>
      <c r="H59" s="40"/>
      <c r="J59" s="40"/>
    </row>
    <row r="60" spans="1:10">
      <c r="A60" s="76"/>
      <c r="F60" s="40"/>
      <c r="G60" s="40"/>
      <c r="H60" s="40"/>
      <c r="I60" s="40"/>
      <c r="J60" s="40"/>
    </row>
    <row r="63" spans="1:10">
      <c r="D63" s="12" t="s">
        <v>248</v>
      </c>
    </row>
    <row r="65" spans="1:10">
      <c r="A65" s="14"/>
      <c r="B65" s="15" t="s">
        <v>39</v>
      </c>
      <c r="C65" s="14"/>
      <c r="D65" s="77"/>
      <c r="E65" s="17"/>
      <c r="F65" s="17"/>
      <c r="G65" s="17"/>
      <c r="H65" s="18" t="s">
        <v>40</v>
      </c>
      <c r="I65" s="17"/>
      <c r="J65" s="19"/>
    </row>
    <row r="66" spans="1:10">
      <c r="A66" s="21" t="s">
        <v>42</v>
      </c>
      <c r="B66" s="21" t="s">
        <v>43</v>
      </c>
      <c r="C66" s="21" t="s">
        <v>44</v>
      </c>
      <c r="D66" s="22" t="s">
        <v>45</v>
      </c>
      <c r="E66" s="23"/>
      <c r="F66" s="20" t="s">
        <v>41</v>
      </c>
      <c r="G66" s="21" t="s">
        <v>42</v>
      </c>
      <c r="H66" s="21" t="s">
        <v>43</v>
      </c>
      <c r="I66" s="21" t="s">
        <v>44</v>
      </c>
      <c r="J66" s="22" t="s">
        <v>45</v>
      </c>
    </row>
    <row r="67" spans="1:10">
      <c r="A67" s="65" t="s">
        <v>249</v>
      </c>
      <c r="B67" s="65" t="s">
        <v>250</v>
      </c>
      <c r="C67" s="65" t="s">
        <v>251</v>
      </c>
      <c r="D67" s="66" t="s">
        <v>252</v>
      </c>
      <c r="E67" s="26" t="s">
        <v>51</v>
      </c>
      <c r="F67" s="78" t="s">
        <v>249</v>
      </c>
      <c r="G67" s="78" t="s">
        <v>253</v>
      </c>
      <c r="H67" s="78" t="s">
        <v>254</v>
      </c>
      <c r="I67" s="78" t="s">
        <v>251</v>
      </c>
      <c r="J67" s="79" t="s">
        <v>255</v>
      </c>
    </row>
    <row r="68" spans="1:10">
      <c r="A68" s="65" t="s">
        <v>256</v>
      </c>
      <c r="B68" s="65" t="s">
        <v>257</v>
      </c>
      <c r="C68" s="65" t="s">
        <v>258</v>
      </c>
      <c r="D68" s="80" t="s">
        <v>259</v>
      </c>
      <c r="E68" s="28" t="s">
        <v>73</v>
      </c>
      <c r="F68" s="78" t="s">
        <v>260</v>
      </c>
      <c r="G68" s="78" t="s">
        <v>261</v>
      </c>
      <c r="H68" s="78" t="s">
        <v>262</v>
      </c>
      <c r="I68" s="78" t="s">
        <v>263</v>
      </c>
      <c r="J68" s="79" t="s">
        <v>264</v>
      </c>
    </row>
    <row r="69" spans="1:10">
      <c r="A69" s="65" t="s">
        <v>257</v>
      </c>
      <c r="B69" s="65" t="s">
        <v>265</v>
      </c>
      <c r="C69" s="81" t="s">
        <v>266</v>
      </c>
      <c r="D69" s="80" t="s">
        <v>267</v>
      </c>
      <c r="E69" s="28" t="s">
        <v>184</v>
      </c>
      <c r="F69" s="78" t="s">
        <v>268</v>
      </c>
      <c r="G69" s="78" t="s">
        <v>269</v>
      </c>
      <c r="H69" s="78" t="s">
        <v>270</v>
      </c>
      <c r="I69" s="78" t="s">
        <v>271</v>
      </c>
      <c r="J69" s="79" t="s">
        <v>272</v>
      </c>
    </row>
    <row r="70" spans="1:10">
      <c r="A70" s="81" t="s">
        <v>264</v>
      </c>
      <c r="B70" s="81" t="s">
        <v>266</v>
      </c>
      <c r="C70" s="81" t="s">
        <v>273</v>
      </c>
      <c r="D70" s="80" t="s">
        <v>274</v>
      </c>
      <c r="E70" s="28" t="s">
        <v>242</v>
      </c>
      <c r="F70" s="78" t="s">
        <v>275</v>
      </c>
      <c r="G70" s="78" t="s">
        <v>276</v>
      </c>
      <c r="H70" s="78" t="s">
        <v>277</v>
      </c>
      <c r="I70" s="78" t="s">
        <v>278</v>
      </c>
      <c r="J70" s="79" t="s">
        <v>279</v>
      </c>
    </row>
    <row r="71" spans="1:10">
      <c r="A71" s="72" t="s">
        <v>280</v>
      </c>
      <c r="B71" s="72" t="s">
        <v>281</v>
      </c>
      <c r="C71" s="72" t="s">
        <v>282</v>
      </c>
      <c r="D71" s="73" t="s">
        <v>283</v>
      </c>
      <c r="E71" s="31" t="s">
        <v>246</v>
      </c>
      <c r="F71" s="82" t="s">
        <v>281</v>
      </c>
      <c r="G71" s="82" t="s">
        <v>284</v>
      </c>
      <c r="H71" s="82" t="s">
        <v>283</v>
      </c>
      <c r="I71" s="82" t="s">
        <v>285</v>
      </c>
      <c r="J71" s="83" t="s">
        <v>285</v>
      </c>
    </row>
    <row r="74" spans="1:10">
      <c r="D74" s="12" t="s">
        <v>286</v>
      </c>
    </row>
    <row r="76" spans="1:10">
      <c r="A76" s="14"/>
      <c r="B76" s="15" t="s">
        <v>39</v>
      </c>
      <c r="C76" s="14"/>
      <c r="D76" s="77"/>
      <c r="E76" s="17"/>
      <c r="F76" s="17"/>
      <c r="G76" s="17"/>
      <c r="H76" s="18" t="s">
        <v>40</v>
      </c>
      <c r="I76" s="17"/>
      <c r="J76" s="19"/>
    </row>
    <row r="77" spans="1:10">
      <c r="A77" s="21" t="s">
        <v>42</v>
      </c>
      <c r="B77" s="21" t="s">
        <v>43</v>
      </c>
      <c r="C77" s="21" t="s">
        <v>44</v>
      </c>
      <c r="D77" s="22" t="s">
        <v>45</v>
      </c>
      <c r="E77" s="23"/>
      <c r="F77" s="20" t="s">
        <v>41</v>
      </c>
      <c r="G77" s="21" t="s">
        <v>42</v>
      </c>
      <c r="H77" s="21" t="s">
        <v>43</v>
      </c>
      <c r="I77" s="21" t="s">
        <v>44</v>
      </c>
      <c r="J77" s="22" t="s">
        <v>45</v>
      </c>
    </row>
    <row r="78" spans="1:10">
      <c r="A78" s="65" t="s">
        <v>119</v>
      </c>
      <c r="B78" s="65" t="s">
        <v>287</v>
      </c>
      <c r="C78" s="65" t="s">
        <v>288</v>
      </c>
      <c r="D78" s="66" t="s">
        <v>289</v>
      </c>
      <c r="E78" s="26" t="s">
        <v>51</v>
      </c>
      <c r="F78" s="78" t="s">
        <v>119</v>
      </c>
      <c r="G78" s="78" t="s">
        <v>290</v>
      </c>
      <c r="H78" s="78" t="s">
        <v>291</v>
      </c>
      <c r="I78" s="78" t="s">
        <v>292</v>
      </c>
      <c r="J78" s="79" t="s">
        <v>293</v>
      </c>
    </row>
    <row r="79" spans="1:10">
      <c r="A79" s="65" t="s">
        <v>199</v>
      </c>
      <c r="B79" s="65" t="s">
        <v>239</v>
      </c>
      <c r="C79" s="65" t="s">
        <v>294</v>
      </c>
      <c r="D79" s="80" t="s">
        <v>295</v>
      </c>
      <c r="E79" s="28" t="s">
        <v>73</v>
      </c>
      <c r="F79" s="78" t="s">
        <v>199</v>
      </c>
      <c r="G79" s="78" t="s">
        <v>240</v>
      </c>
      <c r="H79" s="78" t="s">
        <v>206</v>
      </c>
      <c r="I79" s="78" t="s">
        <v>296</v>
      </c>
      <c r="J79" s="79" t="s">
        <v>297</v>
      </c>
    </row>
    <row r="80" spans="1:10">
      <c r="A80" s="65" t="s">
        <v>235</v>
      </c>
      <c r="B80" s="65" t="s">
        <v>294</v>
      </c>
      <c r="C80" s="81" t="s">
        <v>298</v>
      </c>
      <c r="D80" s="80" t="s">
        <v>264</v>
      </c>
      <c r="E80" s="28" t="s">
        <v>184</v>
      </c>
      <c r="F80" s="78" t="s">
        <v>299</v>
      </c>
      <c r="G80" s="78" t="s">
        <v>300</v>
      </c>
      <c r="H80" s="78" t="s">
        <v>301</v>
      </c>
      <c r="I80" s="78" t="s">
        <v>272</v>
      </c>
      <c r="J80" s="79" t="s">
        <v>302</v>
      </c>
    </row>
    <row r="81" spans="1:10">
      <c r="A81" s="81" t="s">
        <v>243</v>
      </c>
      <c r="B81" s="81" t="s">
        <v>257</v>
      </c>
      <c r="C81" s="81" t="s">
        <v>303</v>
      </c>
      <c r="D81" s="80" t="s">
        <v>304</v>
      </c>
      <c r="E81" s="28" t="s">
        <v>242</v>
      </c>
      <c r="F81" s="78" t="s">
        <v>238</v>
      </c>
      <c r="G81" s="78" t="s">
        <v>301</v>
      </c>
      <c r="H81" s="78" t="s">
        <v>305</v>
      </c>
      <c r="I81" s="78" t="s">
        <v>306</v>
      </c>
      <c r="J81" s="79" t="s">
        <v>307</v>
      </c>
    </row>
    <row r="82" spans="1:10">
      <c r="A82" s="72" t="s">
        <v>308</v>
      </c>
      <c r="B82" s="72" t="s">
        <v>309</v>
      </c>
      <c r="C82" s="72" t="s">
        <v>310</v>
      </c>
      <c r="D82" s="73" t="s">
        <v>282</v>
      </c>
      <c r="E82" s="31" t="s">
        <v>246</v>
      </c>
      <c r="F82" s="82" t="s">
        <v>311</v>
      </c>
      <c r="G82" s="82" t="s">
        <v>312</v>
      </c>
      <c r="H82" s="82" t="s">
        <v>282</v>
      </c>
      <c r="I82" s="82" t="s">
        <v>313</v>
      </c>
      <c r="J82" s="83" t="s">
        <v>285</v>
      </c>
    </row>
  </sheetData>
  <mergeCells count="2">
    <mergeCell ref="C15:D15"/>
    <mergeCell ref="G15:H15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Gráficos</vt:lpstr>
      </vt:variant>
      <vt:variant>
        <vt:i4>52</vt:i4>
      </vt:variant>
    </vt:vector>
  </HeadingPairs>
  <TitlesOfParts>
    <vt:vector size="55" baseType="lpstr">
      <vt:lpstr>Capa</vt:lpstr>
      <vt:lpstr>Dados</vt:lpstr>
      <vt:lpstr>Valores Referencia</vt:lpstr>
      <vt:lpstr>Peso</vt:lpstr>
      <vt:lpstr>Gordura%</vt:lpstr>
      <vt:lpstr>Gordura%2</vt:lpstr>
      <vt:lpstr>Gordura Kg</vt:lpstr>
      <vt:lpstr>% Massa Magra</vt:lpstr>
      <vt:lpstr>Massa Magra Kg</vt:lpstr>
      <vt:lpstr>Kg Massa Gorda Vs Magra</vt:lpstr>
      <vt:lpstr>% Massa Gorda Vs Magra</vt:lpstr>
      <vt:lpstr>% Massa Muscular</vt:lpstr>
      <vt:lpstr>Kg Massa Muscular</vt:lpstr>
      <vt:lpstr>% Água</vt:lpstr>
      <vt:lpstr>Kg Massa Ossea</vt:lpstr>
      <vt:lpstr>% Massa Ossea</vt:lpstr>
      <vt:lpstr>IMC</vt:lpstr>
      <vt:lpstr>RCA</vt:lpstr>
      <vt:lpstr>DC</vt:lpstr>
      <vt:lpstr>CintaAnca</vt:lpstr>
      <vt:lpstr>Peito</vt:lpstr>
      <vt:lpstr>Pescoço</vt:lpstr>
      <vt:lpstr>Pulso</vt:lpstr>
      <vt:lpstr>Braço</vt:lpstr>
      <vt:lpstr>Antebraço</vt:lpstr>
      <vt:lpstr>Cinta</vt:lpstr>
      <vt:lpstr>Anca</vt:lpstr>
      <vt:lpstr>Gluteus</vt:lpstr>
      <vt:lpstr>Coxa</vt:lpstr>
      <vt:lpstr>Gémeos</vt:lpstr>
      <vt:lpstr>Cint Escapular</vt:lpstr>
      <vt:lpstr>Peito2</vt:lpstr>
      <vt:lpstr>Abdominal</vt:lpstr>
      <vt:lpstr>Suprailiaca</vt:lpstr>
      <vt:lpstr>Axial</vt:lpstr>
      <vt:lpstr>Subscapular</vt:lpstr>
      <vt:lpstr>Triceps</vt:lpstr>
      <vt:lpstr>Quadriceps</vt:lpstr>
      <vt:lpstr>Isquiotibiais</vt:lpstr>
      <vt:lpstr>Gemeos2</vt:lpstr>
      <vt:lpstr>Outra2</vt:lpstr>
      <vt:lpstr>S&amp;R</vt:lpstr>
      <vt:lpstr>Abdominais2</vt:lpstr>
      <vt:lpstr>Flexões</vt:lpstr>
      <vt:lpstr>Copper</vt:lpstr>
      <vt:lpstr>Supino</vt:lpstr>
      <vt:lpstr>Agachamento</vt:lpstr>
      <vt:lpstr>Biceps</vt:lpstr>
      <vt:lpstr>Kcal - Sedentario</vt:lpstr>
      <vt:lpstr>Kcal - Activo</vt:lpstr>
      <vt:lpstr>Outra3</vt:lpstr>
      <vt:lpstr>Outra4</vt:lpstr>
      <vt:lpstr>Outra5</vt:lpstr>
      <vt:lpstr>Outra6</vt:lpstr>
      <vt:lpstr>Outra7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Carlos Ferreira Portela</dc:creator>
  <cp:lastModifiedBy>Vasco Portela</cp:lastModifiedBy>
  <dcterms:created xsi:type="dcterms:W3CDTF">2008-10-08T22:57:53Z</dcterms:created>
  <dcterms:modified xsi:type="dcterms:W3CDTF">2010-03-15T18:44:14Z</dcterms:modified>
</cp:coreProperties>
</file>